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TRWebsite\Website\Website\Results\Club Champs 23\"/>
    </mc:Choice>
  </mc:AlternateContent>
  <xr:revisionPtr revIDLastSave="0" documentId="13_ncr:1_{0B36A4D8-1494-4971-8C0C-36100B8479AB}" xr6:coauthVersionLast="47" xr6:coauthVersionMax="47" xr10:uidLastSave="{00000000-0000-0000-0000-000000000000}"/>
  <bookViews>
    <workbookView xWindow="-108" yWindow="-108" windowWidth="23256" windowHeight="12576" tabRatio="699" activeTab="6" xr2:uid="{00000000-000D-0000-FFFF-FFFF00000000}"/>
  </bookViews>
  <sheets>
    <sheet name="2023 Club Champs" sheetId="16" r:id="rId1"/>
    <sheet name="2023 Freshers races" sheetId="22" r:id="rId2"/>
    <sheet name="2023 Freshers tables" sheetId="23" r:id="rId3"/>
    <sheet name="Men D1 2023" sheetId="17" r:id="rId4"/>
    <sheet name="Men D2 2023" sheetId="18" r:id="rId5"/>
    <sheet name="Ladies D1 2023" sheetId="19" r:id="rId6"/>
    <sheet name="Ladies D2 2023" sheetId="20" r:id="rId7"/>
  </sheets>
  <definedNames>
    <definedName name="_xlnm._FilterDatabase" localSheetId="2" hidden="1">'2023 Freshers tables'!$S$4:$AQ$23</definedName>
    <definedName name="_xlnm._FilterDatabase" localSheetId="5" hidden="1">'Ladies D1 2023'!$T$4:$AU$13</definedName>
    <definedName name="_xlnm._FilterDatabase" localSheetId="6" hidden="1">'Ladies D2 2023'!$T$4:$AU$30</definedName>
    <definedName name="_xlnm._FilterDatabase" localSheetId="3" hidden="1">'Men D1 2023'!$S$4:$AT$16</definedName>
    <definedName name="_xlnm._FilterDatabase" localSheetId="4" hidden="1">'Men D2 2023'!$S$4:$AT$39</definedName>
    <definedName name="TABLE_1">#REF!</definedName>
    <definedName name="TABLE_2">NA()</definedName>
    <definedName name="TABLE_2_2">NA()</definedName>
    <definedName name="TABLE_2_3">NA()</definedName>
    <definedName name="TABLE_3">NA()</definedName>
  </definedNames>
  <calcPr calcId="191029"/>
</workbook>
</file>

<file path=xl/calcChain.xml><?xml version="1.0" encoding="utf-8"?>
<calcChain xmlns="http://schemas.openxmlformats.org/spreadsheetml/2006/main">
  <c r="AU25" i="20" l="1"/>
  <c r="AU26" i="20"/>
  <c r="AU27" i="20"/>
  <c r="AU28" i="20"/>
  <c r="AU29" i="20"/>
  <c r="AU30" i="20"/>
  <c r="G64" i="20" s="1"/>
  <c r="AU6" i="20"/>
  <c r="AU7" i="20"/>
  <c r="AU9" i="20"/>
  <c r="AU10" i="20"/>
  <c r="AU8" i="20"/>
  <c r="AU11" i="20"/>
  <c r="AU12" i="20"/>
  <c r="AU13" i="20"/>
  <c r="AU14" i="20"/>
  <c r="AU15" i="20"/>
  <c r="AU16" i="20"/>
  <c r="AU17" i="20"/>
  <c r="AU18" i="20"/>
  <c r="AU19" i="20"/>
  <c r="AU20" i="20"/>
  <c r="AU21" i="20"/>
  <c r="AU22" i="20"/>
  <c r="AU23" i="20"/>
  <c r="AU24" i="20"/>
  <c r="AU5" i="20"/>
  <c r="AU5" i="19"/>
  <c r="AU7" i="19"/>
  <c r="AU8" i="19"/>
  <c r="AU9" i="19"/>
  <c r="AU10" i="19"/>
  <c r="AU11" i="19"/>
  <c r="AU12" i="19"/>
  <c r="AU13" i="19"/>
  <c r="AU6" i="19"/>
  <c r="AT6" i="17"/>
  <c r="AT7" i="17"/>
  <c r="AT8" i="17"/>
  <c r="AT9" i="17"/>
  <c r="AT10" i="17"/>
  <c r="AT11" i="17"/>
  <c r="AT12" i="17"/>
  <c r="AT13" i="17"/>
  <c r="AT14" i="17"/>
  <c r="AT15" i="17"/>
  <c r="AT16" i="17"/>
  <c r="AT5" i="17"/>
  <c r="AT6" i="18"/>
  <c r="AT7" i="18"/>
  <c r="AT8" i="18"/>
  <c r="AT9" i="18"/>
  <c r="AT10" i="18"/>
  <c r="AT11" i="18"/>
  <c r="AT13" i="18"/>
  <c r="AT12" i="18"/>
  <c r="AT14" i="18"/>
  <c r="AT16" i="18"/>
  <c r="AT15" i="18"/>
  <c r="AT18" i="18"/>
  <c r="AT17" i="18"/>
  <c r="AT19" i="18"/>
  <c r="AT20" i="18"/>
  <c r="AT21" i="18"/>
  <c r="AT22" i="18"/>
  <c r="AT23" i="18"/>
  <c r="AT24" i="18"/>
  <c r="AT25" i="18"/>
  <c r="AT28" i="18"/>
  <c r="AT29" i="18"/>
  <c r="AT26" i="18"/>
  <c r="AT27" i="18"/>
  <c r="AT30" i="18"/>
  <c r="AT31" i="18"/>
  <c r="AT32" i="18"/>
  <c r="AT33" i="18"/>
  <c r="AT34" i="18"/>
  <c r="AT35" i="18"/>
  <c r="AT36" i="18"/>
  <c r="AT37" i="18"/>
  <c r="AT38" i="18"/>
  <c r="AT39" i="18"/>
  <c r="AT5" i="18"/>
  <c r="E82" i="18"/>
  <c r="H82" i="18"/>
  <c r="AO20" i="18"/>
  <c r="E51" i="23"/>
  <c r="H51" i="23"/>
  <c r="AQ15" i="23"/>
  <c r="AL15" i="23"/>
  <c r="F63" i="20"/>
  <c r="G63" i="20"/>
  <c r="I63" i="20"/>
  <c r="F64" i="20"/>
  <c r="I64" i="20"/>
  <c r="AP25" i="20"/>
  <c r="AP19" i="20"/>
  <c r="E81" i="18"/>
  <c r="H81" i="18"/>
  <c r="AO19" i="18"/>
  <c r="T15" i="23" a="1"/>
  <c r="T20" i="18" a="1"/>
  <c r="U25" i="20" a="1"/>
  <c r="T19" i="18" a="1"/>
  <c r="U19" i="20" a="1"/>
  <c r="T20" i="18" l="1"/>
  <c r="T15" i="23"/>
  <c r="S15" i="23" s="1"/>
  <c r="U25" i="20"/>
  <c r="T25" i="20" s="1"/>
  <c r="U19" i="20"/>
  <c r="T19" i="20" s="1"/>
  <c r="T19" i="18"/>
  <c r="S19" i="18" s="1"/>
  <c r="F62" i="20"/>
  <c r="I62" i="20"/>
  <c r="F61" i="20"/>
  <c r="I61" i="20"/>
  <c r="F54" i="20"/>
  <c r="I54" i="20"/>
  <c r="F55" i="20"/>
  <c r="I55" i="20"/>
  <c r="F56" i="20"/>
  <c r="I56" i="20"/>
  <c r="F57" i="20"/>
  <c r="I57" i="20"/>
  <c r="F58" i="20"/>
  <c r="I58" i="20"/>
  <c r="F59" i="20"/>
  <c r="I59" i="20"/>
  <c r="F60" i="20"/>
  <c r="I60" i="20"/>
  <c r="G62" i="20"/>
  <c r="AP30" i="20"/>
  <c r="H64" i="20" s="1"/>
  <c r="AP29" i="20"/>
  <c r="H63" i="20" s="1"/>
  <c r="AP28" i="20"/>
  <c r="G59" i="20"/>
  <c r="AP27" i="20"/>
  <c r="H59" i="20" s="1"/>
  <c r="AP26" i="20"/>
  <c r="AP22" i="20"/>
  <c r="AP18" i="20"/>
  <c r="E74" i="18"/>
  <c r="H74" i="18"/>
  <c r="E75" i="18"/>
  <c r="H75" i="18"/>
  <c r="E76" i="18"/>
  <c r="H76" i="18"/>
  <c r="E77" i="18"/>
  <c r="H77" i="18"/>
  <c r="E78" i="18"/>
  <c r="H78" i="18"/>
  <c r="E79" i="18"/>
  <c r="H79" i="18"/>
  <c r="E80" i="18"/>
  <c r="H80" i="18"/>
  <c r="AO39" i="18"/>
  <c r="AO38" i="18"/>
  <c r="AO37" i="18"/>
  <c r="AO33" i="18"/>
  <c r="AO31" i="18"/>
  <c r="AO25" i="18"/>
  <c r="AO23" i="18"/>
  <c r="AP14" i="20"/>
  <c r="AP11" i="20"/>
  <c r="E50" i="23"/>
  <c r="H50" i="23"/>
  <c r="AQ10" i="23"/>
  <c r="AL10" i="23"/>
  <c r="F53" i="20"/>
  <c r="I53" i="20"/>
  <c r="AP16" i="20"/>
  <c r="E49" i="23"/>
  <c r="H49" i="23"/>
  <c r="AQ11" i="23"/>
  <c r="AL11" i="23"/>
  <c r="F52" i="20"/>
  <c r="I52" i="20"/>
  <c r="AP17" i="20"/>
  <c r="E73" i="18"/>
  <c r="H73" i="18"/>
  <c r="AO11" i="18"/>
  <c r="E48" i="23"/>
  <c r="H48" i="23"/>
  <c r="AQ23" i="23"/>
  <c r="F51" i="23" s="1"/>
  <c r="AL23" i="23"/>
  <c r="G51" i="23" s="1"/>
  <c r="F48" i="20"/>
  <c r="I48" i="20"/>
  <c r="F49" i="20"/>
  <c r="I49" i="20"/>
  <c r="F50" i="20"/>
  <c r="I50" i="20"/>
  <c r="F51" i="20"/>
  <c r="I51" i="20"/>
  <c r="AP13" i="20"/>
  <c r="AP24" i="20"/>
  <c r="AP21" i="20"/>
  <c r="AP15" i="20"/>
  <c r="E63" i="18"/>
  <c r="H63" i="18"/>
  <c r="E64" i="18"/>
  <c r="H64" i="18"/>
  <c r="E65" i="18"/>
  <c r="H65" i="18"/>
  <c r="E66" i="18"/>
  <c r="H66" i="18"/>
  <c r="E67" i="18"/>
  <c r="H67" i="18"/>
  <c r="E68" i="18"/>
  <c r="H68" i="18"/>
  <c r="E69" i="18"/>
  <c r="H69" i="18"/>
  <c r="E70" i="18"/>
  <c r="H70" i="18"/>
  <c r="E71" i="18"/>
  <c r="H71" i="18"/>
  <c r="E72" i="18"/>
  <c r="H72" i="18"/>
  <c r="AO27" i="18"/>
  <c r="AO36" i="18"/>
  <c r="AO35" i="18"/>
  <c r="AO26" i="18"/>
  <c r="AO34" i="18"/>
  <c r="AO14" i="18"/>
  <c r="AO30" i="18"/>
  <c r="AO17" i="18"/>
  <c r="AO12" i="18"/>
  <c r="AO29" i="18"/>
  <c r="U17" i="20" a="1"/>
  <c r="T23" i="18" a="1"/>
  <c r="T17" i="18" a="1"/>
  <c r="T25" i="18" a="1"/>
  <c r="U11" i="20" a="1"/>
  <c r="T30" i="18" a="1"/>
  <c r="T27" i="18" a="1"/>
  <c r="T26" i="18" a="1"/>
  <c r="T14" i="18" a="1"/>
  <c r="U21" i="20" a="1"/>
  <c r="T11" i="18" a="1"/>
  <c r="T11" i="23" a="1"/>
  <c r="T23" i="23" a="1"/>
  <c r="T29" i="18" a="1"/>
  <c r="T36" i="18" a="1"/>
  <c r="U22" i="20" a="1"/>
  <c r="U13" i="20" a="1"/>
  <c r="U28" i="20" a="1"/>
  <c r="U16" i="20" a="1"/>
  <c r="U27" i="20" a="1"/>
  <c r="U18" i="20" a="1"/>
  <c r="U14" i="20" a="1"/>
  <c r="T31" i="18" a="1"/>
  <c r="T35" i="18" a="1"/>
  <c r="T33" i="18" a="1"/>
  <c r="T37" i="18" a="1"/>
  <c r="T10" i="23" a="1"/>
  <c r="T39" i="18" a="1"/>
  <c r="U29" i="20" a="1"/>
  <c r="U26" i="20" a="1"/>
  <c r="T34" i="18" a="1"/>
  <c r="T38" i="18" a="1"/>
  <c r="U30" i="20" a="1"/>
  <c r="T12" i="18" a="1"/>
  <c r="U24" i="20" a="1"/>
  <c r="U15" i="20" a="1"/>
  <c r="G81" i="18" l="1"/>
  <c r="G82" i="18"/>
  <c r="F81" i="18"/>
  <c r="F82" i="18"/>
  <c r="S20" i="18"/>
  <c r="G77" i="18"/>
  <c r="G76" i="18"/>
  <c r="G79" i="18"/>
  <c r="F79" i="18"/>
  <c r="F77" i="18"/>
  <c r="H60" i="20"/>
  <c r="G58" i="20"/>
  <c r="G55" i="20"/>
  <c r="G61" i="20"/>
  <c r="H55" i="20"/>
  <c r="H58" i="20"/>
  <c r="H62" i="20"/>
  <c r="G60" i="20"/>
  <c r="H61" i="20"/>
  <c r="G78" i="18"/>
  <c r="F76" i="18"/>
  <c r="F78" i="18"/>
  <c r="G80" i="18"/>
  <c r="F80" i="18"/>
  <c r="U30" i="20"/>
  <c r="J64" i="20" s="1"/>
  <c r="U29" i="20"/>
  <c r="J63" i="20" s="1"/>
  <c r="U28" i="20"/>
  <c r="U27" i="20"/>
  <c r="U26" i="20"/>
  <c r="U22" i="20"/>
  <c r="U18" i="20"/>
  <c r="T18" i="20" s="1"/>
  <c r="T39" i="18"/>
  <c r="T38" i="18"/>
  <c r="T37" i="18"/>
  <c r="T33" i="18"/>
  <c r="T31" i="18"/>
  <c r="S31" i="18" s="1"/>
  <c r="T25" i="18"/>
  <c r="S25" i="18" s="1"/>
  <c r="F70" i="18"/>
  <c r="T23" i="18"/>
  <c r="S23" i="18" s="1"/>
  <c r="G72" i="18"/>
  <c r="F72" i="18"/>
  <c r="G70" i="18"/>
  <c r="U14" i="20"/>
  <c r="T14" i="20" s="1"/>
  <c r="U11" i="20"/>
  <c r="T11" i="20" s="1"/>
  <c r="T10" i="23"/>
  <c r="U16" i="20"/>
  <c r="T16" i="20" s="1"/>
  <c r="T11" i="23"/>
  <c r="S11" i="23" s="1"/>
  <c r="U17" i="20"/>
  <c r="F71" i="18"/>
  <c r="T11" i="18"/>
  <c r="T23" i="23"/>
  <c r="I51" i="23" s="1"/>
  <c r="U13" i="20"/>
  <c r="U15" i="20"/>
  <c r="U24" i="20"/>
  <c r="U21" i="20"/>
  <c r="T27" i="18"/>
  <c r="T36" i="18"/>
  <c r="T26" i="18"/>
  <c r="T14" i="18"/>
  <c r="T35" i="18"/>
  <c r="T34" i="18"/>
  <c r="T12" i="18"/>
  <c r="T17" i="18"/>
  <c r="T30" i="18"/>
  <c r="T29" i="18"/>
  <c r="E47" i="23"/>
  <c r="H47" i="23"/>
  <c r="AQ22" i="23"/>
  <c r="F50" i="23" s="1"/>
  <c r="AL22" i="23"/>
  <c r="G50" i="23" s="1"/>
  <c r="E62" i="18"/>
  <c r="H62" i="18"/>
  <c r="AO18" i="18"/>
  <c r="F45" i="20"/>
  <c r="I45" i="20"/>
  <c r="F46" i="20"/>
  <c r="I46" i="20"/>
  <c r="F47" i="20"/>
  <c r="I47" i="20"/>
  <c r="G56" i="20"/>
  <c r="AP23" i="20"/>
  <c r="H57" i="20" s="1"/>
  <c r="AP6" i="20"/>
  <c r="AP10" i="20"/>
  <c r="E58" i="18"/>
  <c r="H58" i="18"/>
  <c r="E59" i="18"/>
  <c r="H59" i="18"/>
  <c r="E60" i="18"/>
  <c r="H60" i="18"/>
  <c r="E61" i="18"/>
  <c r="H61" i="18"/>
  <c r="AO21" i="18"/>
  <c r="AO15" i="18"/>
  <c r="F66" i="18"/>
  <c r="AO24" i="18"/>
  <c r="G66" i="18" s="1"/>
  <c r="AO13" i="18"/>
  <c r="T13" i="18" a="1"/>
  <c r="U10" i="20" a="1"/>
  <c r="T18" i="18" a="1"/>
  <c r="T21" i="18" a="1"/>
  <c r="U6" i="20" a="1"/>
  <c r="T24" i="18" a="1"/>
  <c r="U23" i="20" a="1"/>
  <c r="T22" i="23" a="1"/>
  <c r="T15" i="18" a="1"/>
  <c r="I81" i="18" l="1"/>
  <c r="I82" i="18"/>
  <c r="G57" i="20"/>
  <c r="I76" i="18"/>
  <c r="I77" i="18"/>
  <c r="T30" i="20"/>
  <c r="K64" i="20" s="1"/>
  <c r="J62" i="20"/>
  <c r="T29" i="20"/>
  <c r="K63" i="20" s="1"/>
  <c r="J61" i="20"/>
  <c r="H51" i="20"/>
  <c r="H56" i="20"/>
  <c r="T22" i="20"/>
  <c r="J55" i="20"/>
  <c r="T27" i="20"/>
  <c r="K59" i="20" s="1"/>
  <c r="J59" i="20"/>
  <c r="T26" i="20"/>
  <c r="J58" i="20"/>
  <c r="T28" i="20"/>
  <c r="J60" i="20"/>
  <c r="S39" i="18"/>
  <c r="J82" i="18" s="1"/>
  <c r="I80" i="18"/>
  <c r="S38" i="18"/>
  <c r="I79" i="18"/>
  <c r="S33" i="18"/>
  <c r="S37" i="18"/>
  <c r="I78" i="18"/>
  <c r="S10" i="23"/>
  <c r="G51" i="20"/>
  <c r="G52" i="20"/>
  <c r="H52" i="20"/>
  <c r="T17" i="20"/>
  <c r="S11" i="18"/>
  <c r="S23" i="23"/>
  <c r="J51" i="23" s="1"/>
  <c r="T15" i="20"/>
  <c r="T21" i="20"/>
  <c r="T13" i="20"/>
  <c r="T24" i="20"/>
  <c r="S30" i="18"/>
  <c r="S36" i="18"/>
  <c r="S17" i="18"/>
  <c r="S27" i="18"/>
  <c r="I72" i="18"/>
  <c r="S12" i="18"/>
  <c r="S34" i="18"/>
  <c r="S35" i="18"/>
  <c r="I70" i="18"/>
  <c r="S14" i="18"/>
  <c r="S29" i="18"/>
  <c r="S26" i="18"/>
  <c r="T22" i="23"/>
  <c r="T18" i="18"/>
  <c r="U23" i="20"/>
  <c r="J57" i="20" s="1"/>
  <c r="U6" i="20"/>
  <c r="U10" i="20"/>
  <c r="T21" i="18"/>
  <c r="T15" i="18"/>
  <c r="T24" i="18"/>
  <c r="I66" i="18" s="1"/>
  <c r="T13" i="18"/>
  <c r="E55" i="18"/>
  <c r="H55" i="18"/>
  <c r="E56" i="18"/>
  <c r="H56" i="18"/>
  <c r="E57" i="18"/>
  <c r="H57" i="18"/>
  <c r="AO32" i="18"/>
  <c r="G75" i="18" s="1"/>
  <c r="AO10" i="18"/>
  <c r="AO6" i="18"/>
  <c r="E41" i="23"/>
  <c r="H41" i="23"/>
  <c r="E42" i="23"/>
  <c r="H42" i="23"/>
  <c r="E43" i="23"/>
  <c r="H43" i="23"/>
  <c r="E44" i="23"/>
  <c r="H44" i="23"/>
  <c r="E45" i="23"/>
  <c r="H45" i="23"/>
  <c r="E46" i="23"/>
  <c r="H46" i="23"/>
  <c r="AQ13" i="23"/>
  <c r="AL13" i="23"/>
  <c r="AQ21" i="23"/>
  <c r="AL21" i="23"/>
  <c r="AQ20" i="23"/>
  <c r="F48" i="23" s="1"/>
  <c r="AL20" i="23"/>
  <c r="G48" i="23" s="1"/>
  <c r="AQ19" i="23"/>
  <c r="AL19" i="23"/>
  <c r="AQ12" i="23"/>
  <c r="AL12" i="23"/>
  <c r="AQ18" i="23"/>
  <c r="AL18" i="23"/>
  <c r="F44" i="20"/>
  <c r="I44" i="20"/>
  <c r="AP12" i="20"/>
  <c r="H47" i="20" s="1"/>
  <c r="G40" i="20"/>
  <c r="AO7" i="18"/>
  <c r="E38" i="23"/>
  <c r="H38" i="23"/>
  <c r="E39" i="23"/>
  <c r="H39" i="23"/>
  <c r="E40" i="23"/>
  <c r="H40" i="23"/>
  <c r="AQ8" i="23"/>
  <c r="AL8" i="23"/>
  <c r="AQ9" i="23"/>
  <c r="AL9" i="23"/>
  <c r="AQ14" i="23"/>
  <c r="AL14" i="23"/>
  <c r="E33" i="23"/>
  <c r="H33" i="23"/>
  <c r="E34" i="23"/>
  <c r="H34" i="23"/>
  <c r="E35" i="23"/>
  <c r="H35" i="23"/>
  <c r="E36" i="23"/>
  <c r="H36" i="23"/>
  <c r="E37" i="23"/>
  <c r="H37" i="23"/>
  <c r="F40" i="20"/>
  <c r="I40" i="20"/>
  <c r="F41" i="20"/>
  <c r="I41" i="20"/>
  <c r="F42" i="20"/>
  <c r="I42" i="20"/>
  <c r="F43" i="20"/>
  <c r="I43" i="20"/>
  <c r="AP8" i="20"/>
  <c r="AP7" i="20"/>
  <c r="G54" i="20"/>
  <c r="AP20" i="20"/>
  <c r="H54" i="20" s="1"/>
  <c r="AP9" i="20"/>
  <c r="T7" i="18" a="1"/>
  <c r="U9" i="20" a="1"/>
  <c r="T21" i="23" a="1"/>
  <c r="T13" i="23" a="1"/>
  <c r="T18" i="23" a="1"/>
  <c r="T9" i="23" a="1"/>
  <c r="T6" i="18" a="1"/>
  <c r="T12" i="23" a="1"/>
  <c r="T8" i="23" a="1"/>
  <c r="U12" i="20" a="1"/>
  <c r="T32" i="18" a="1"/>
  <c r="T19" i="23" a="1"/>
  <c r="T14" i="23" a="1"/>
  <c r="U7" i="20" a="1"/>
  <c r="T20" i="23" a="1"/>
  <c r="T10" i="18" a="1"/>
  <c r="U8" i="20" a="1"/>
  <c r="U20" i="20" a="1"/>
  <c r="J81" i="18" l="1"/>
  <c r="F74" i="18"/>
  <c r="F75" i="18"/>
  <c r="F47" i="23"/>
  <c r="F49" i="23"/>
  <c r="I50" i="23"/>
  <c r="G47" i="23"/>
  <c r="G49" i="23"/>
  <c r="K58" i="20"/>
  <c r="K61" i="20"/>
  <c r="H41" i="20"/>
  <c r="G41" i="20"/>
  <c r="K60" i="20"/>
  <c r="K62" i="20"/>
  <c r="K55" i="20"/>
  <c r="J80" i="18"/>
  <c r="J77" i="18"/>
  <c r="J78" i="18"/>
  <c r="J76" i="18"/>
  <c r="G73" i="18"/>
  <c r="G74" i="18"/>
  <c r="J79" i="18"/>
  <c r="J52" i="20"/>
  <c r="J56" i="20"/>
  <c r="H50" i="20"/>
  <c r="H53" i="20"/>
  <c r="G50" i="20"/>
  <c r="G53" i="20"/>
  <c r="F73" i="18"/>
  <c r="J51" i="20"/>
  <c r="G48" i="20"/>
  <c r="G49" i="20"/>
  <c r="G44" i="20"/>
  <c r="H48" i="20"/>
  <c r="H49" i="20"/>
  <c r="F46" i="23"/>
  <c r="G46" i="23"/>
  <c r="F39" i="23"/>
  <c r="G47" i="20"/>
  <c r="G45" i="20"/>
  <c r="H44" i="20"/>
  <c r="J70" i="18"/>
  <c r="J72" i="18"/>
  <c r="S22" i="23"/>
  <c r="G39" i="23"/>
  <c r="H45" i="20"/>
  <c r="S18" i="18"/>
  <c r="H40" i="20"/>
  <c r="H42" i="20"/>
  <c r="H46" i="20"/>
  <c r="G42" i="20"/>
  <c r="G46" i="20"/>
  <c r="H43" i="20"/>
  <c r="G43" i="20"/>
  <c r="T10" i="20"/>
  <c r="T23" i="20"/>
  <c r="K57" i="20" s="1"/>
  <c r="T6" i="20"/>
  <c r="S13" i="18"/>
  <c r="S24" i="18"/>
  <c r="J66" i="18" s="1"/>
  <c r="S15" i="18"/>
  <c r="S21" i="18"/>
  <c r="T32" i="18"/>
  <c r="I75" i="18" s="1"/>
  <c r="T10" i="18"/>
  <c r="T6" i="18"/>
  <c r="S6" i="18" s="1"/>
  <c r="T13" i="23"/>
  <c r="T21" i="23"/>
  <c r="T20" i="23"/>
  <c r="I48" i="23" s="1"/>
  <c r="T19" i="23"/>
  <c r="T12" i="23"/>
  <c r="T18" i="23"/>
  <c r="U12" i="20"/>
  <c r="T12" i="20" s="1"/>
  <c r="T7" i="18"/>
  <c r="S7" i="18" s="1"/>
  <c r="T8" i="23"/>
  <c r="T9" i="23"/>
  <c r="T14" i="23"/>
  <c r="U8" i="20"/>
  <c r="J45" i="20" s="1"/>
  <c r="U7" i="20"/>
  <c r="U20" i="20"/>
  <c r="J54" i="20" s="1"/>
  <c r="U9" i="20"/>
  <c r="E52" i="18"/>
  <c r="H52" i="18"/>
  <c r="E53" i="18"/>
  <c r="H53" i="18"/>
  <c r="E54" i="18"/>
  <c r="H54" i="18"/>
  <c r="F60" i="18"/>
  <c r="AO22" i="18"/>
  <c r="G60" i="18" s="1"/>
  <c r="AO9" i="18"/>
  <c r="T9" i="18" a="1"/>
  <c r="T22" i="18" a="1"/>
  <c r="J50" i="23" l="1"/>
  <c r="I47" i="23"/>
  <c r="I49" i="23"/>
  <c r="I73" i="18"/>
  <c r="I74" i="18"/>
  <c r="K51" i="20"/>
  <c r="K56" i="20"/>
  <c r="J49" i="20"/>
  <c r="J53" i="20"/>
  <c r="J50" i="20"/>
  <c r="K52" i="20"/>
  <c r="F61" i="18"/>
  <c r="G61" i="18"/>
  <c r="J47" i="20"/>
  <c r="K47" i="20"/>
  <c r="J46" i="20"/>
  <c r="J48" i="20"/>
  <c r="J44" i="20"/>
  <c r="S10" i="18"/>
  <c r="S32" i="18"/>
  <c r="J75" i="18" s="1"/>
  <c r="S12" i="23"/>
  <c r="S21" i="23"/>
  <c r="S13" i="23"/>
  <c r="I46" i="23"/>
  <c r="S18" i="23"/>
  <c r="S19" i="23"/>
  <c r="S20" i="23"/>
  <c r="J48" i="23" s="1"/>
  <c r="S8" i="23"/>
  <c r="S14" i="23"/>
  <c r="S9" i="23"/>
  <c r="I39" i="23"/>
  <c r="T7" i="20"/>
  <c r="J42" i="20"/>
  <c r="T8" i="20"/>
  <c r="J43" i="20"/>
  <c r="T9" i="20"/>
  <c r="K40" i="20" s="1"/>
  <c r="J40" i="20"/>
  <c r="T20" i="20"/>
  <c r="K54" i="20" s="1"/>
  <c r="J41" i="20"/>
  <c r="T22" i="18"/>
  <c r="T9" i="18"/>
  <c r="S9" i="18" s="1"/>
  <c r="J47" i="23" l="1"/>
  <c r="J49" i="23"/>
  <c r="J73" i="18"/>
  <c r="J74" i="18"/>
  <c r="K49" i="20"/>
  <c r="K53" i="20"/>
  <c r="K50" i="20"/>
  <c r="K44" i="20"/>
  <c r="I60" i="18"/>
  <c r="I61" i="18"/>
  <c r="J46" i="23"/>
  <c r="K46" i="20"/>
  <c r="K48" i="20"/>
  <c r="K45" i="20"/>
  <c r="J39" i="23"/>
  <c r="K41" i="20"/>
  <c r="K43" i="20"/>
  <c r="K42" i="20"/>
  <c r="S22" i="18"/>
  <c r="J61" i="18" l="1"/>
  <c r="J60" i="18"/>
  <c r="AP5" i="20"/>
  <c r="AQ5" i="23"/>
  <c r="AQ16" i="23"/>
  <c r="AQ7" i="23"/>
  <c r="AQ17" i="23"/>
  <c r="AQ6" i="23"/>
  <c r="G31" i="19"/>
  <c r="F62" i="18"/>
  <c r="F69" i="18"/>
  <c r="U5" i="20" a="1"/>
  <c r="F44" i="23" l="1"/>
  <c r="F45" i="23"/>
  <c r="F40" i="23"/>
  <c r="F43" i="23"/>
  <c r="F67" i="18"/>
  <c r="F68" i="18"/>
  <c r="F57" i="18"/>
  <c r="F56" i="18"/>
  <c r="F36" i="17"/>
  <c r="G30" i="19"/>
  <c r="F41" i="23"/>
  <c r="F42" i="23"/>
  <c r="F64" i="18"/>
  <c r="F65" i="18"/>
  <c r="F59" i="18"/>
  <c r="F63" i="18"/>
  <c r="G29" i="19"/>
  <c r="F35" i="23"/>
  <c r="F37" i="23"/>
  <c r="F36" i="23"/>
  <c r="F38" i="23"/>
  <c r="F55" i="18"/>
  <c r="F58" i="18"/>
  <c r="G25" i="19"/>
  <c r="G26" i="19"/>
  <c r="F33" i="23"/>
  <c r="G28" i="19"/>
  <c r="F54" i="18"/>
  <c r="F34" i="23"/>
  <c r="F49" i="18"/>
  <c r="F52" i="18"/>
  <c r="F53" i="18"/>
  <c r="F29" i="17"/>
  <c r="F31" i="17"/>
  <c r="F48" i="18"/>
  <c r="F28" i="17"/>
  <c r="F37" i="17"/>
  <c r="F34" i="17"/>
  <c r="F33" i="17"/>
  <c r="U5" i="20"/>
  <c r="T5" i="20" s="1"/>
  <c r="G23" i="19"/>
  <c r="G24" i="19"/>
  <c r="F32" i="17"/>
  <c r="F26" i="17"/>
  <c r="F30" i="17"/>
  <c r="G39" i="20"/>
  <c r="F51" i="18"/>
  <c r="F50" i="18"/>
  <c r="G27" i="19"/>
  <c r="F35" i="17"/>
  <c r="F27" i="17"/>
  <c r="F39" i="20" l="1"/>
  <c r="AL16" i="23"/>
  <c r="AL7" i="23"/>
  <c r="AL17" i="23"/>
  <c r="G45" i="23" s="1"/>
  <c r="AL6" i="23"/>
  <c r="AO16" i="18"/>
  <c r="AO8" i="18"/>
  <c r="AL5" i="23"/>
  <c r="H51" i="18"/>
  <c r="E51" i="18"/>
  <c r="I39" i="20"/>
  <c r="AO5" i="18"/>
  <c r="G62" i="18" s="1"/>
  <c r="F24" i="19"/>
  <c r="F25" i="19"/>
  <c r="F26" i="19"/>
  <c r="F27" i="19"/>
  <c r="F28" i="19"/>
  <c r="F29" i="19"/>
  <c r="F30" i="19"/>
  <c r="F31" i="19"/>
  <c r="F23" i="19"/>
  <c r="E49" i="18"/>
  <c r="E50" i="18"/>
  <c r="E48" i="18"/>
  <c r="E27" i="17"/>
  <c r="E28" i="17"/>
  <c r="E29" i="17"/>
  <c r="E30" i="17"/>
  <c r="E31" i="17"/>
  <c r="E32" i="17"/>
  <c r="E33" i="17"/>
  <c r="E34" i="17"/>
  <c r="E35" i="17"/>
  <c r="E36" i="17"/>
  <c r="E37" i="17"/>
  <c r="E26" i="17"/>
  <c r="U11" i="19" a="1"/>
  <c r="U6" i="19" a="1"/>
  <c r="U7" i="19" a="1"/>
  <c r="T5" i="23" a="1"/>
  <c r="U12" i="19" a="1"/>
  <c r="T7" i="23" a="1"/>
  <c r="U9" i="19" a="1"/>
  <c r="U8" i="19" a="1"/>
  <c r="U13" i="19" a="1"/>
  <c r="U5" i="19" a="1"/>
  <c r="U10" i="19" a="1"/>
  <c r="T16" i="23" a="1"/>
  <c r="T6" i="23" a="1"/>
  <c r="T17" i="23" a="1"/>
  <c r="G42" i="23" l="1"/>
  <c r="G44" i="23"/>
  <c r="G40" i="23"/>
  <c r="G43" i="23"/>
  <c r="G57" i="18"/>
  <c r="G56" i="18"/>
  <c r="G38" i="23"/>
  <c r="G41" i="23"/>
  <c r="G37" i="23"/>
  <c r="G35" i="23"/>
  <c r="G34" i="23"/>
  <c r="G33" i="23"/>
  <c r="G36" i="23"/>
  <c r="G52" i="18"/>
  <c r="G53" i="18"/>
  <c r="T17" i="23"/>
  <c r="I45" i="23" s="1"/>
  <c r="T6" i="23"/>
  <c r="T5" i="23"/>
  <c r="T16" i="23"/>
  <c r="T7" i="23"/>
  <c r="U9" i="19"/>
  <c r="U12" i="19"/>
  <c r="U11" i="19"/>
  <c r="U8" i="19"/>
  <c r="U13" i="19"/>
  <c r="U7" i="19"/>
  <c r="U10" i="19"/>
  <c r="U5" i="19"/>
  <c r="U6" i="19"/>
  <c r="I31" i="19"/>
  <c r="AP5" i="19"/>
  <c r="AP6" i="19"/>
  <c r="AP10" i="19"/>
  <c r="AP8" i="19"/>
  <c r="AP9" i="19"/>
  <c r="AP13" i="19"/>
  <c r="AP7" i="19"/>
  <c r="AP12" i="19"/>
  <c r="I24" i="19"/>
  <c r="I25" i="19"/>
  <c r="I26" i="19"/>
  <c r="I27" i="19"/>
  <c r="I28" i="19"/>
  <c r="I29" i="19"/>
  <c r="I30" i="19"/>
  <c r="I23" i="19"/>
  <c r="AP11" i="19"/>
  <c r="H24" i="19" s="1"/>
  <c r="H49" i="18"/>
  <c r="H50" i="18"/>
  <c r="H48" i="18"/>
  <c r="AO28" i="18"/>
  <c r="G71" i="18" s="1"/>
  <c r="H27" i="17"/>
  <c r="H28" i="17"/>
  <c r="H29" i="17"/>
  <c r="H30" i="17"/>
  <c r="H31" i="17"/>
  <c r="H32" i="17"/>
  <c r="H33" i="17"/>
  <c r="H34" i="17"/>
  <c r="H35" i="17"/>
  <c r="H36" i="17"/>
  <c r="H37" i="17"/>
  <c r="H26" i="17"/>
  <c r="AO8" i="17"/>
  <c r="AO6" i="17"/>
  <c r="AO13" i="17"/>
  <c r="AO15" i="17"/>
  <c r="AO12" i="17"/>
  <c r="AO5" i="17"/>
  <c r="AO16" i="17"/>
  <c r="AO11" i="17"/>
  <c r="AO10" i="17"/>
  <c r="AO14" i="17"/>
  <c r="AO9" i="17"/>
  <c r="AO7" i="17"/>
  <c r="T14" i="17" a="1"/>
  <c r="T5" i="17" a="1"/>
  <c r="T12" i="17" a="1"/>
  <c r="T11" i="17" a="1"/>
  <c r="T8" i="18" a="1"/>
  <c r="T8" i="17" a="1"/>
  <c r="T16" i="18" a="1"/>
  <c r="T15" i="17" a="1"/>
  <c r="T28" i="18" a="1"/>
  <c r="T5" i="18" a="1"/>
  <c r="T10" i="17" a="1"/>
  <c r="T16" i="17" a="1"/>
  <c r="T13" i="17" a="1"/>
  <c r="T9" i="17" a="1"/>
  <c r="T7" i="17" a="1"/>
  <c r="T6" i="17" a="1"/>
  <c r="G68" i="18" l="1"/>
  <c r="G69" i="18"/>
  <c r="I42" i="23"/>
  <c r="I44" i="23"/>
  <c r="I40" i="23"/>
  <c r="I43" i="23"/>
  <c r="G65" i="18"/>
  <c r="G67" i="18"/>
  <c r="G63" i="18"/>
  <c r="G64" i="18"/>
  <c r="I38" i="23"/>
  <c r="I41" i="23"/>
  <c r="G58" i="18"/>
  <c r="G59" i="18"/>
  <c r="G55" i="18"/>
  <c r="I35" i="23"/>
  <c r="I37" i="23"/>
  <c r="I34" i="23"/>
  <c r="I36" i="23"/>
  <c r="G51" i="18"/>
  <c r="G54" i="18"/>
  <c r="S5" i="23"/>
  <c r="I33" i="23"/>
  <c r="H31" i="19"/>
  <c r="H30" i="19"/>
  <c r="H26" i="19"/>
  <c r="H25" i="19"/>
  <c r="G37" i="17"/>
  <c r="S17" i="23"/>
  <c r="J45" i="23" s="1"/>
  <c r="S6" i="23"/>
  <c r="G36" i="17"/>
  <c r="S7" i="23"/>
  <c r="S16" i="23"/>
  <c r="J39" i="20"/>
  <c r="G35" i="17"/>
  <c r="H39" i="20"/>
  <c r="G32" i="17"/>
  <c r="H27" i="19"/>
  <c r="H23" i="19"/>
  <c r="G28" i="17"/>
  <c r="G48" i="18"/>
  <c r="G49" i="18"/>
  <c r="G29" i="17"/>
  <c r="G50" i="18"/>
  <c r="G30" i="17"/>
  <c r="G26" i="17"/>
  <c r="T8" i="18"/>
  <c r="S8" i="18" s="1"/>
  <c r="T5" i="18"/>
  <c r="I62" i="18" s="1"/>
  <c r="T16" i="18"/>
  <c r="I56" i="18" s="1"/>
  <c r="T28" i="18"/>
  <c r="G27" i="17"/>
  <c r="G31" i="17"/>
  <c r="G34" i="17"/>
  <c r="G33" i="17"/>
  <c r="T15" i="17"/>
  <c r="S15" i="17" s="1"/>
  <c r="T12" i="17"/>
  <c r="S12" i="17" s="1"/>
  <c r="T11" i="17"/>
  <c r="S11" i="17" s="1"/>
  <c r="T6" i="17"/>
  <c r="T13" i="17"/>
  <c r="S13" i="17" s="1"/>
  <c r="T10" i="17"/>
  <c r="S10" i="17" s="1"/>
  <c r="T9" i="17"/>
  <c r="S9" i="17" s="1"/>
  <c r="T16" i="17"/>
  <c r="S16" i="17" s="1"/>
  <c r="T14" i="17"/>
  <c r="S14" i="17" s="1"/>
  <c r="T5" i="17"/>
  <c r="S5" i="17" s="1"/>
  <c r="T8" i="17"/>
  <c r="S8" i="17" s="1"/>
  <c r="T7" i="17"/>
  <c r="S7" i="17" s="1"/>
  <c r="J31" i="19"/>
  <c r="H29" i="19"/>
  <c r="H28" i="19"/>
  <c r="T5" i="19"/>
  <c r="I69" i="18" l="1"/>
  <c r="I71" i="18"/>
  <c r="J40" i="23"/>
  <c r="J43" i="23"/>
  <c r="J42" i="23"/>
  <c r="J44" i="23"/>
  <c r="I67" i="18"/>
  <c r="I68" i="18"/>
  <c r="I64" i="18"/>
  <c r="I65" i="18"/>
  <c r="J38" i="23"/>
  <c r="J41" i="23"/>
  <c r="I59" i="18"/>
  <c r="I63" i="18"/>
  <c r="I53" i="18"/>
  <c r="I57" i="18"/>
  <c r="I55" i="18"/>
  <c r="I58" i="18"/>
  <c r="J37" i="23"/>
  <c r="J35" i="23"/>
  <c r="J36" i="23"/>
  <c r="I54" i="18"/>
  <c r="S16" i="18"/>
  <c r="I52" i="18"/>
  <c r="S6" i="17"/>
  <c r="J34" i="23"/>
  <c r="I51" i="18"/>
  <c r="J33" i="23"/>
  <c r="K39" i="20"/>
  <c r="E40" i="20" s="1"/>
  <c r="S5" i="18"/>
  <c r="I27" i="17"/>
  <c r="I26" i="17"/>
  <c r="J26" i="19"/>
  <c r="J25" i="19"/>
  <c r="T8" i="19"/>
  <c r="T13" i="19"/>
  <c r="J28" i="19"/>
  <c r="T7" i="19"/>
  <c r="J29" i="19"/>
  <c r="T12" i="19"/>
  <c r="J30" i="19"/>
  <c r="J27" i="19"/>
  <c r="T9" i="19"/>
  <c r="J24" i="19"/>
  <c r="T6" i="19"/>
  <c r="T11" i="19"/>
  <c r="J23" i="19"/>
  <c r="T10" i="19"/>
  <c r="S28" i="18"/>
  <c r="I50" i="18"/>
  <c r="I48" i="18"/>
  <c r="I49" i="18"/>
  <c r="I36" i="17"/>
  <c r="I34" i="17"/>
  <c r="I35" i="17"/>
  <c r="I37" i="17"/>
  <c r="I31" i="17"/>
  <c r="I29" i="17"/>
  <c r="I33" i="17"/>
  <c r="I28" i="17"/>
  <c r="I32" i="17"/>
  <c r="I30" i="17"/>
  <c r="E39" i="20" l="1"/>
  <c r="E63" i="20"/>
  <c r="E64" i="20"/>
  <c r="E59" i="20"/>
  <c r="E61" i="20"/>
  <c r="E58" i="20"/>
  <c r="E57" i="20"/>
  <c r="E62" i="20"/>
  <c r="E60" i="20"/>
  <c r="E55" i="20"/>
  <c r="E47" i="20"/>
  <c r="E56" i="20"/>
  <c r="E51" i="20"/>
  <c r="E52" i="20"/>
  <c r="E54" i="20"/>
  <c r="E42" i="20"/>
  <c r="E43" i="20"/>
  <c r="E41" i="20"/>
  <c r="E44" i="20"/>
  <c r="E53" i="20"/>
  <c r="E45" i="20"/>
  <c r="E50" i="20"/>
  <c r="E46" i="20"/>
  <c r="E48" i="20"/>
  <c r="E49" i="20"/>
  <c r="J69" i="18"/>
  <c r="J71" i="18"/>
  <c r="J67" i="18"/>
  <c r="J68" i="18"/>
  <c r="J62" i="18"/>
  <c r="J57" i="18"/>
  <c r="J56" i="18"/>
  <c r="J64" i="18"/>
  <c r="J65" i="18"/>
  <c r="J59" i="18"/>
  <c r="J63" i="18"/>
  <c r="J55" i="18"/>
  <c r="J58" i="18"/>
  <c r="J54" i="18"/>
  <c r="J52" i="18"/>
  <c r="J53" i="18"/>
  <c r="J51" i="18"/>
  <c r="K31" i="19"/>
  <c r="K24" i="19"/>
  <c r="J35" i="17"/>
  <c r="J49" i="18"/>
  <c r="J48" i="18"/>
  <c r="J50" i="18"/>
  <c r="J34" i="17"/>
  <c r="J26" i="17"/>
  <c r="J30" i="17"/>
  <c r="J31" i="17"/>
  <c r="J36" i="17"/>
  <c r="J37" i="17"/>
  <c r="J32" i="17"/>
  <c r="J33" i="17"/>
  <c r="J27" i="17"/>
  <c r="K30" i="19"/>
  <c r="K25" i="19"/>
  <c r="K26" i="19"/>
  <c r="K29" i="19"/>
  <c r="K28" i="19"/>
  <c r="K27" i="19"/>
  <c r="K23" i="19"/>
  <c r="J28" i="17"/>
  <c r="J29" i="17"/>
  <c r="D62" i="18" l="1"/>
  <c r="D82" i="18"/>
  <c r="D80" i="18"/>
  <c r="D77" i="18"/>
  <c r="D79" i="18"/>
  <c r="D81" i="18"/>
  <c r="D66" i="18"/>
  <c r="D70" i="18"/>
  <c r="D76" i="18"/>
  <c r="D72" i="18"/>
  <c r="D78" i="18"/>
  <c r="D75" i="18"/>
  <c r="D73" i="18"/>
  <c r="D74" i="18"/>
  <c r="D60" i="18"/>
  <c r="D61" i="18"/>
  <c r="D54" i="18"/>
  <c r="D57" i="18"/>
  <c r="D51" i="18"/>
  <c r="D50" i="18"/>
  <c r="D53" i="18"/>
  <c r="D52" i="18"/>
  <c r="D56" i="18"/>
  <c r="D49" i="18"/>
  <c r="D58" i="18"/>
  <c r="D55" i="18"/>
  <c r="D67" i="18"/>
  <c r="D68" i="18"/>
  <c r="D63" i="18"/>
  <c r="D59" i="18"/>
  <c r="D71" i="18"/>
  <c r="D65" i="18"/>
  <c r="D69" i="18"/>
  <c r="D64" i="18"/>
  <c r="D48" i="18"/>
</calcChain>
</file>

<file path=xl/sharedStrings.xml><?xml version="1.0" encoding="utf-8"?>
<sst xmlns="http://schemas.openxmlformats.org/spreadsheetml/2006/main" count="1201" uniqueCount="302">
  <si>
    <t>Event 1</t>
  </si>
  <si>
    <t>Position</t>
  </si>
  <si>
    <t>Name</t>
  </si>
  <si>
    <t>Division</t>
  </si>
  <si>
    <t>C.B.</t>
  </si>
  <si>
    <t>Points</t>
  </si>
  <si>
    <t>M1</t>
  </si>
  <si>
    <t>New</t>
  </si>
  <si>
    <t>Chip Time</t>
  </si>
  <si>
    <t>M2</t>
  </si>
  <si>
    <t>Hayley Parry</t>
  </si>
  <si>
    <t>Mark Emmett</t>
  </si>
  <si>
    <t>Darren Readman</t>
  </si>
  <si>
    <t>Berwyn Prichard-Jones</t>
  </si>
  <si>
    <t>Andrew Newton</t>
  </si>
  <si>
    <t>Steph Cook</t>
  </si>
  <si>
    <t>Bonus 5K</t>
  </si>
  <si>
    <t>Bonus 5M</t>
  </si>
  <si>
    <t>Bonus 10K</t>
  </si>
  <si>
    <t>Bonus 10M</t>
  </si>
  <si>
    <t>Bonus Half Marathon</t>
  </si>
  <si>
    <t>C.B. Bonus Points</t>
  </si>
  <si>
    <t>Bonus for 8 completed Events</t>
  </si>
  <si>
    <t>Pos.</t>
  </si>
  <si>
    <t>Total Race Points</t>
  </si>
  <si>
    <t>Bonus Points</t>
  </si>
  <si>
    <t>Number of Events</t>
  </si>
  <si>
    <t xml:space="preserve">Points
(Best of 8) </t>
  </si>
  <si>
    <t>Total Points</t>
  </si>
  <si>
    <t>1 Woodcote 10k.</t>
  </si>
  <si>
    <t>Tom Broughton</t>
  </si>
  <si>
    <t>Bonus 5k</t>
  </si>
  <si>
    <t>Bonus 5m</t>
  </si>
  <si>
    <t>Bonus 10k</t>
  </si>
  <si>
    <t>Bonus 10m</t>
  </si>
  <si>
    <t>Bonus half marathon</t>
  </si>
  <si>
    <t>Total CB Bonus Points</t>
  </si>
  <si>
    <t>5 point bonus for 8 events</t>
  </si>
  <si>
    <t>Damian Stanley</t>
  </si>
  <si>
    <t>John Gulliver</t>
  </si>
  <si>
    <t>Points
(Best of 8)</t>
  </si>
  <si>
    <t>Emma Pughe</t>
  </si>
  <si>
    <t>Mandy Sturdy</t>
  </si>
  <si>
    <t>Joseph Lynch</t>
  </si>
  <si>
    <t>Claudia Scragg</t>
  </si>
  <si>
    <t>Race Points (Best of 8)</t>
  </si>
  <si>
    <t>Kevin Parrey</t>
  </si>
  <si>
    <t>Dan Adams</t>
  </si>
  <si>
    <t>Woodcote 10K</t>
  </si>
  <si>
    <t>Men D1</t>
  </si>
  <si>
    <t>Ladies D1</t>
  </si>
  <si>
    <t>Men D2</t>
  </si>
  <si>
    <t>Ladies D2</t>
  </si>
  <si>
    <t>Amanda Mitchell</t>
  </si>
  <si>
    <t>Freshers</t>
  </si>
  <si>
    <t>Nick Shott</t>
  </si>
  <si>
    <t>Nick Lowen</t>
  </si>
  <si>
    <t>L2</t>
  </si>
  <si>
    <t>Sarah Fish</t>
  </si>
  <si>
    <t>Janette Dixon</t>
  </si>
  <si>
    <t>Christian Plumb</t>
  </si>
  <si>
    <t>Adrian Parry</t>
  </si>
  <si>
    <t>Samantha Probets</t>
  </si>
  <si>
    <t>L1</t>
  </si>
  <si>
    <t>Harry Pettingell</t>
  </si>
  <si>
    <t>Sue Graham</t>
  </si>
  <si>
    <t>Thame Runners Freshers Championship 2023</t>
  </si>
  <si>
    <t>Thame Runners Club Championship 2023</t>
  </si>
  <si>
    <t>Sunday 8 January</t>
  </si>
  <si>
    <t>324 finishers</t>
  </si>
  <si>
    <t>Tom Clarke</t>
  </si>
  <si>
    <t>1.02.32</t>
  </si>
  <si>
    <t>Event 2</t>
  </si>
  <si>
    <t>Bicester Parkrun 5K</t>
  </si>
  <si>
    <t>Saturday 4 February</t>
  </si>
  <si>
    <t>Andrew Burtenshaw</t>
  </si>
  <si>
    <t>263 finishers</t>
  </si>
  <si>
    <t>Mark Willis</t>
  </si>
  <si>
    <t>Karl Springthorpe</t>
  </si>
  <si>
    <t>Jacqueline Denham</t>
  </si>
  <si>
    <t>Hayley Swayne</t>
  </si>
  <si>
    <t>Sharon Burtenshaw</t>
  </si>
  <si>
    <t>Yes</t>
  </si>
  <si>
    <t>2 Bicester Parkrun 5k</t>
  </si>
  <si>
    <t>1 Bicester Parkrun 5k</t>
  </si>
  <si>
    <t>Saturday  4 February</t>
  </si>
  <si>
    <t>Event 3</t>
  </si>
  <si>
    <t>Sunday 5 March</t>
  </si>
  <si>
    <t>Berkhamsted Half Mara</t>
  </si>
  <si>
    <t>Thomas Broughton</t>
  </si>
  <si>
    <t>Hannah Calderwood</t>
  </si>
  <si>
    <t>Ken Willsher</t>
  </si>
  <si>
    <t>01.23.18</t>
  </si>
  <si>
    <t>01.37.49</t>
  </si>
  <si>
    <t>01.40.28</t>
  </si>
  <si>
    <t>01.56.38</t>
  </si>
  <si>
    <t>01.57.46</t>
  </si>
  <si>
    <t>01.58.06</t>
  </si>
  <si>
    <t>834 finishers</t>
  </si>
  <si>
    <t>3 Berkhamsted Half</t>
  </si>
  <si>
    <t>Ben Wilson</t>
  </si>
  <si>
    <t>Rebecca Courbold</t>
  </si>
  <si>
    <t>Hannah Owen</t>
  </si>
  <si>
    <t>Samantha Baillet</t>
  </si>
  <si>
    <t>Linda Nelson</t>
  </si>
  <si>
    <t>Nickie Bailey</t>
  </si>
  <si>
    <t>Richard Harris</t>
  </si>
  <si>
    <t>Aylesbury Parkrun 5K</t>
  </si>
  <si>
    <t>236 finishers</t>
  </si>
  <si>
    <t>2 Aylesbury Parkrun 5k</t>
  </si>
  <si>
    <t>Event 4</t>
  </si>
  <si>
    <t>Maidenhead 10M</t>
  </si>
  <si>
    <t>Friday 7 April</t>
  </si>
  <si>
    <t>Paul Ridgely</t>
  </si>
  <si>
    <t>Graeme Taylor</t>
  </si>
  <si>
    <t>Tim Harrison</t>
  </si>
  <si>
    <t>01.04.56</t>
  </si>
  <si>
    <t>01.13.12</t>
  </si>
  <si>
    <t>01.14.18</t>
  </si>
  <si>
    <t>01.19.26</t>
  </si>
  <si>
    <t>01.20.26</t>
  </si>
  <si>
    <t>01.21.58</t>
  </si>
  <si>
    <t>01.24.01</t>
  </si>
  <si>
    <t>01.25.42</t>
  </si>
  <si>
    <t>01.25.49</t>
  </si>
  <si>
    <t>01.28.04</t>
  </si>
  <si>
    <t>01.30.01</t>
  </si>
  <si>
    <t>01.49.28</t>
  </si>
  <si>
    <t>763 finishers</t>
  </si>
  <si>
    <t>4 Maidenhead 10M</t>
  </si>
  <si>
    <t>Saturday 15 April</t>
  </si>
  <si>
    <t>166 finishers</t>
  </si>
  <si>
    <t>3 Aylesbury Parkrun 5k</t>
  </si>
  <si>
    <t>Event 5</t>
  </si>
  <si>
    <t>Ridge Off Roader 10K</t>
  </si>
  <si>
    <t>Sunday 21 May</t>
  </si>
  <si>
    <t>Andrew Gray</t>
  </si>
  <si>
    <t>Paul Ridgley</t>
  </si>
  <si>
    <t>Emily Harman</t>
  </si>
  <si>
    <t>Gareth Packham</t>
  </si>
  <si>
    <t>Eve Pilley</t>
  </si>
  <si>
    <t>Natasha Harrison</t>
  </si>
  <si>
    <t>Reg Gale</t>
  </si>
  <si>
    <t>Sue Emmett</t>
  </si>
  <si>
    <t>158 finishers</t>
  </si>
  <si>
    <t>5 Ridge Off Roader 10k</t>
  </si>
  <si>
    <t>4 Ridge Off Roader</t>
  </si>
  <si>
    <t>Event 6</t>
  </si>
  <si>
    <t>Misbourne 10K</t>
  </si>
  <si>
    <t>Sunday 25 June</t>
  </si>
  <si>
    <t>98 finishers</t>
  </si>
  <si>
    <t>Tom Crowley</t>
  </si>
  <si>
    <t>50.50</t>
  </si>
  <si>
    <t>52.33</t>
  </si>
  <si>
    <t>53.32</t>
  </si>
  <si>
    <t>56.59</t>
  </si>
  <si>
    <t>57.00</t>
  </si>
  <si>
    <t>58.09</t>
  </si>
  <si>
    <t>58.32</t>
  </si>
  <si>
    <t>59.06</t>
  </si>
  <si>
    <t>Sara Fish</t>
  </si>
  <si>
    <t>01.20.53</t>
  </si>
  <si>
    <t>6 Misbourne 10k</t>
  </si>
  <si>
    <t>Saturday 24 June</t>
  </si>
  <si>
    <t>Adam Scragg</t>
  </si>
  <si>
    <t>5 Aylesbury Parkrun 5k</t>
  </si>
  <si>
    <t>226 finishers</t>
  </si>
  <si>
    <t>Event 7</t>
  </si>
  <si>
    <t>Waddesdon Manor 5K</t>
  </si>
  <si>
    <t>Wednesday 19 July</t>
  </si>
  <si>
    <t>281 finishers</t>
  </si>
  <si>
    <t>Sarah Green</t>
  </si>
  <si>
    <t>Duncan Green</t>
  </si>
  <si>
    <t>Aaron Lamb</t>
  </si>
  <si>
    <t>Stephanie Cook</t>
  </si>
  <si>
    <t>Tom Edgington</t>
  </si>
  <si>
    <t>Kirsten Lawton</t>
  </si>
  <si>
    <t>Corinna Sidhu</t>
  </si>
  <si>
    <t>David Finch</t>
  </si>
  <si>
    <t>Martin Bull</t>
  </si>
  <si>
    <t>Stuart Groves</t>
  </si>
  <si>
    <t>Peter Neal</t>
  </si>
  <si>
    <t>Ben Bennett</t>
  </si>
  <si>
    <t>John Tudor</t>
  </si>
  <si>
    <t>Yes*</t>
  </si>
  <si>
    <t>7 Waddesdon 5k</t>
  </si>
  <si>
    <t>6 Waddesdon 5k</t>
  </si>
  <si>
    <t>Event 8</t>
  </si>
  <si>
    <t>Headington 5M</t>
  </si>
  <si>
    <t>Sunday 27 August</t>
  </si>
  <si>
    <t>377 finishers</t>
  </si>
  <si>
    <t>30:12</t>
  </si>
  <si>
    <t>33:53</t>
  </si>
  <si>
    <t>35:32</t>
  </si>
  <si>
    <t>35:56</t>
  </si>
  <si>
    <t>Chris Haighton</t>
  </si>
  <si>
    <t>38:05</t>
  </si>
  <si>
    <t>Rachel Li</t>
  </si>
  <si>
    <t>39:24</t>
  </si>
  <si>
    <t>39:14</t>
  </si>
  <si>
    <t>40:27</t>
  </si>
  <si>
    <t>40:46</t>
  </si>
  <si>
    <t>41:02</t>
  </si>
  <si>
    <t>43:15</t>
  </si>
  <si>
    <t>56:56</t>
  </si>
  <si>
    <t>58:32</t>
  </si>
  <si>
    <t>8 Headington 5M</t>
  </si>
  <si>
    <t>7 Headington 5M</t>
  </si>
  <si>
    <t>43:08</t>
  </si>
  <si>
    <t>Event 9</t>
  </si>
  <si>
    <t>Leighton 10M</t>
  </si>
  <si>
    <t>Sunday 24 September</t>
  </si>
  <si>
    <t>1.13.32</t>
  </si>
  <si>
    <t>1.16.20</t>
  </si>
  <si>
    <t>1.17.21</t>
  </si>
  <si>
    <t>1.18.10</t>
  </si>
  <si>
    <t>1.19.23</t>
  </si>
  <si>
    <t>1.24.32</t>
  </si>
  <si>
    <t>1.27.14</t>
  </si>
  <si>
    <t>1.33.57</t>
  </si>
  <si>
    <t>1.36.26</t>
  </si>
  <si>
    <t>9 Leighton 10M</t>
  </si>
  <si>
    <t>Saturday 23 September</t>
  </si>
  <si>
    <t>Sheila Wigglesworth</t>
  </si>
  <si>
    <t>34:32</t>
  </si>
  <si>
    <t>35:29</t>
  </si>
  <si>
    <t>30:56</t>
  </si>
  <si>
    <t>8 Bicester Parkrun 5k</t>
  </si>
  <si>
    <t>254 finishers</t>
  </si>
  <si>
    <t>156 finishers</t>
  </si>
  <si>
    <t>Lauren Walden-Pidding</t>
  </si>
  <si>
    <t>Event 10a</t>
  </si>
  <si>
    <t>Buckingham 10K</t>
  </si>
  <si>
    <t>Sunday 15 October</t>
  </si>
  <si>
    <t>Rebecca Corbould</t>
  </si>
  <si>
    <t>44.13</t>
  </si>
  <si>
    <t>46.25</t>
  </si>
  <si>
    <t>46.54</t>
  </si>
  <si>
    <t>1.05.44</t>
  </si>
  <si>
    <t>1.06.14</t>
  </si>
  <si>
    <t>1.13.35</t>
  </si>
  <si>
    <t>240 finishers</t>
  </si>
  <si>
    <t>10a Buckingham 10K</t>
  </si>
  <si>
    <t>Event 10b</t>
  </si>
  <si>
    <t>Oxford Half Mara</t>
  </si>
  <si>
    <t>9105 finishers</t>
  </si>
  <si>
    <t>Timothy Jones</t>
  </si>
  <si>
    <t>David Haggart</t>
  </si>
  <si>
    <t>Felicity Hindle</t>
  </si>
  <si>
    <t>Clare Harman</t>
  </si>
  <si>
    <t>Simon Lyddon</t>
  </si>
  <si>
    <t>Timos Moraitinis</t>
  </si>
  <si>
    <t>Stuart Timms</t>
  </si>
  <si>
    <t>Chris Davies</t>
  </si>
  <si>
    <t>Fiona Morris</t>
  </si>
  <si>
    <t>Punita Mark</t>
  </si>
  <si>
    <t>Andy Pitman</t>
  </si>
  <si>
    <t>Kayleigh Stanbury</t>
  </si>
  <si>
    <t>Susannah Whyte</t>
  </si>
  <si>
    <t>Anne-marie Osborne</t>
  </si>
  <si>
    <t>10b Oxford Half</t>
  </si>
  <si>
    <t>Event 11</t>
  </si>
  <si>
    <t>Bierton 10K</t>
  </si>
  <si>
    <t>162 finishers</t>
  </si>
  <si>
    <t>Craig Rose</t>
  </si>
  <si>
    <t>Tetiana Fomenko</t>
  </si>
  <si>
    <t>Elaine Bowen</t>
  </si>
  <si>
    <t>Sunday 12 November</t>
  </si>
  <si>
    <t>40:47</t>
  </si>
  <si>
    <t>42:09</t>
  </si>
  <si>
    <t>43:31</t>
  </si>
  <si>
    <t>43:38</t>
  </si>
  <si>
    <t>43:45</t>
  </si>
  <si>
    <t>46:33</t>
  </si>
  <si>
    <t>49:18</t>
  </si>
  <si>
    <t>50:15</t>
  </si>
  <si>
    <t>51:16</t>
  </si>
  <si>
    <t>55:06</t>
  </si>
  <si>
    <t>1:01:05</t>
  </si>
  <si>
    <t>1:02:18</t>
  </si>
  <si>
    <t>1:07:25</t>
  </si>
  <si>
    <t>1:14:53</t>
  </si>
  <si>
    <t>11 Bierton 10k</t>
  </si>
  <si>
    <t>9 Cancelled</t>
  </si>
  <si>
    <t>10 Bierton 10k</t>
  </si>
  <si>
    <t>Event 10</t>
  </si>
  <si>
    <t>Event 12</t>
  </si>
  <si>
    <t>Saturday 9 December</t>
  </si>
  <si>
    <t>161 finishers</t>
  </si>
  <si>
    <t>Jonathan Dadson</t>
  </si>
  <si>
    <t>22:48</t>
  </si>
  <si>
    <t>19:51</t>
  </si>
  <si>
    <t>21:09</t>
  </si>
  <si>
    <t>22:42</t>
  </si>
  <si>
    <t>24:47</t>
  </si>
  <si>
    <t>25:21</t>
  </si>
  <si>
    <t>26:57</t>
  </si>
  <si>
    <t>27:58</t>
  </si>
  <si>
    <t>33:00</t>
  </si>
  <si>
    <t>35:01</t>
  </si>
  <si>
    <t>12 Bicester Parkrun 5k</t>
  </si>
  <si>
    <t>11 Bicester Parkrun 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</si>
</sst>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.mm"/>
    <numFmt numFmtId="165" formatCode="[h]\.mm"/>
  </numFmts>
  <fonts count="4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9"/>
      <name val="Calibri"/>
      <family val="2"/>
      <charset val="1"/>
    </font>
    <font>
      <b/>
      <sz val="10"/>
      <color indexed="8"/>
      <name val="Calibri"/>
      <family val="2"/>
    </font>
    <font>
      <b/>
      <sz val="10"/>
      <name val="Arial"/>
      <family val="2"/>
    </font>
    <font>
      <sz val="10"/>
      <color indexed="25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8"/>
      <color indexed="25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theme="0"/>
      <name val="Arial"/>
      <family val="2"/>
    </font>
    <font>
      <sz val="10"/>
      <name val="Calibri"/>
      <family val="2"/>
      <scheme val="minor"/>
    </font>
    <font>
      <i/>
      <sz val="10"/>
      <color indexed="8"/>
      <name val="Calibri"/>
      <family val="2"/>
      <charset val="1"/>
    </font>
    <font>
      <i/>
      <sz val="10"/>
      <name val="Arial"/>
      <family val="2"/>
    </font>
    <font>
      <sz val="10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59"/>
        <bgColor indexed="38"/>
      </patternFill>
    </fill>
    <fill>
      <patternFill patternType="solid">
        <fgColor indexed="36"/>
        <bgColor indexed="28"/>
      </patternFill>
    </fill>
    <fill>
      <patternFill patternType="solid">
        <fgColor indexed="38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35"/>
        <bgColor indexed="31"/>
      </patternFill>
    </fill>
    <fill>
      <patternFill patternType="solid">
        <fgColor indexed="60"/>
        <bgColor indexed="51"/>
      </patternFill>
    </fill>
    <fill>
      <patternFill patternType="solid">
        <fgColor indexed="21"/>
        <bgColor indexed="42"/>
      </patternFill>
    </fill>
    <fill>
      <patternFill patternType="solid">
        <fgColor indexed="22"/>
        <bgColor indexed="35"/>
      </patternFill>
    </fill>
    <fill>
      <patternFill patternType="solid">
        <fgColor indexed="15"/>
        <bgColor indexed="31"/>
      </patternFill>
    </fill>
    <fill>
      <patternFill patternType="solid">
        <fgColor indexed="3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2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61"/>
        <bgColor indexed="25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indexed="28"/>
        <bgColor indexed="36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21"/>
      </patternFill>
    </fill>
    <fill>
      <patternFill patternType="solid">
        <fgColor indexed="47"/>
        <bgColor indexed="51"/>
      </patternFill>
    </fill>
    <fill>
      <patternFill patternType="solid">
        <fgColor indexed="34"/>
        <bgColor indexed="43"/>
      </patternFill>
    </fill>
    <fill>
      <patternFill patternType="solid">
        <fgColor indexed="26"/>
        <bgColor indexed="36"/>
      </patternFill>
    </fill>
    <fill>
      <patternFill patternType="solid">
        <fgColor indexed="43"/>
        <bgColor indexed="34"/>
      </patternFill>
    </fill>
    <fill>
      <patternFill patternType="solid">
        <fgColor indexed="30"/>
        <bgColor indexed="56"/>
      </patternFill>
    </fill>
    <fill>
      <patternFill patternType="solid">
        <fgColor indexed="39"/>
        <bgColor indexed="56"/>
      </patternFill>
    </fill>
    <fill>
      <patternFill patternType="solid">
        <fgColor indexed="13"/>
        <bgColor indexed="43"/>
      </patternFill>
    </fill>
    <fill>
      <patternFill patternType="solid">
        <fgColor indexed="31"/>
        <bgColor indexed="15"/>
      </patternFill>
    </fill>
    <fill>
      <patternFill patternType="solid">
        <fgColor indexed="9"/>
        <bgColor indexed="2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4" fillId="0" borderId="0"/>
    <xf numFmtId="0" fontId="1" fillId="0" borderId="0"/>
    <xf numFmtId="0" fontId="36" fillId="0" borderId="0"/>
    <xf numFmtId="0" fontId="15" fillId="32" borderId="7" applyNumberFormat="0" applyAlignment="0" applyProtection="0"/>
    <xf numFmtId="0" fontId="16" fillId="27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109">
    <xf numFmtId="0" fontId="0" fillId="0" borderId="0" xfId="0"/>
    <xf numFmtId="0" fontId="21" fillId="33" borderId="11" xfId="44" applyFont="1" applyFill="1" applyBorder="1" applyAlignment="1">
      <alignment horizontal="center"/>
    </xf>
    <xf numFmtId="0" fontId="20" fillId="33" borderId="11" xfId="44" applyFont="1" applyFill="1" applyBorder="1" applyAlignment="1">
      <alignment horizontal="center"/>
    </xf>
    <xf numFmtId="0" fontId="20" fillId="33" borderId="12" xfId="44" applyFont="1" applyFill="1" applyBorder="1" applyAlignment="1">
      <alignment horizontal="center"/>
    </xf>
    <xf numFmtId="0" fontId="21" fillId="33" borderId="14" xfId="44" applyFont="1" applyFill="1" applyBorder="1" applyAlignment="1">
      <alignment horizontal="center"/>
    </xf>
    <xf numFmtId="0" fontId="22" fillId="34" borderId="16" xfId="44" applyFont="1" applyFill="1" applyBorder="1"/>
    <xf numFmtId="0" fontId="22" fillId="34" borderId="0" xfId="44" applyFont="1" applyFill="1" applyAlignment="1">
      <alignment horizontal="center"/>
    </xf>
    <xf numFmtId="0" fontId="22" fillId="34" borderId="17" xfId="44" applyFont="1" applyFill="1" applyBorder="1" applyAlignment="1">
      <alignment horizontal="center"/>
    </xf>
    <xf numFmtId="0" fontId="20" fillId="0" borderId="18" xfId="44" applyFont="1" applyBorder="1" applyAlignment="1">
      <alignment horizontal="center"/>
    </xf>
    <xf numFmtId="0" fontId="20" fillId="0" borderId="17" xfId="44" applyFont="1" applyBorder="1" applyAlignment="1">
      <alignment horizontal="center"/>
    </xf>
    <xf numFmtId="0" fontId="21" fillId="33" borderId="10" xfId="44" applyFont="1" applyFill="1" applyBorder="1"/>
    <xf numFmtId="0" fontId="21" fillId="33" borderId="11" xfId="44" applyFont="1" applyFill="1" applyBorder="1"/>
    <xf numFmtId="0" fontId="21" fillId="33" borderId="13" xfId="44" applyFont="1" applyFill="1" applyBorder="1" applyAlignment="1">
      <alignment horizontal="left"/>
    </xf>
    <xf numFmtId="0" fontId="21" fillId="33" borderId="14" xfId="44" applyFont="1" applyFill="1" applyBorder="1" applyAlignment="1">
      <alignment horizontal="left"/>
    </xf>
    <xf numFmtId="0" fontId="22" fillId="34" borderId="0" xfId="44" applyFont="1" applyFill="1" applyAlignment="1">
      <alignment horizontal="left"/>
    </xf>
    <xf numFmtId="0" fontId="20" fillId="0" borderId="16" xfId="44" applyFont="1" applyBorder="1" applyAlignment="1">
      <alignment horizontal="center"/>
    </xf>
    <xf numFmtId="0" fontId="20" fillId="0" borderId="0" xfId="44" applyFont="1" applyAlignment="1">
      <alignment horizontal="center"/>
    </xf>
    <xf numFmtId="0" fontId="21" fillId="0" borderId="16" xfId="44" applyFont="1" applyBorder="1" applyAlignment="1">
      <alignment horizontal="left"/>
    </xf>
    <xf numFmtId="0" fontId="23" fillId="0" borderId="16" xfId="44" applyFont="1" applyBorder="1" applyAlignment="1">
      <alignment horizontal="left"/>
    </xf>
    <xf numFmtId="2" fontId="20" fillId="0" borderId="16" xfId="44" applyNumberFormat="1" applyFont="1" applyBorder="1" applyAlignment="1">
      <alignment horizontal="center"/>
    </xf>
    <xf numFmtId="0" fontId="20" fillId="0" borderId="0" xfId="44" applyFont="1" applyAlignment="1">
      <alignment horizontal="left"/>
    </xf>
    <xf numFmtId="0" fontId="0" fillId="0" borderId="19" xfId="0" applyBorder="1"/>
    <xf numFmtId="0" fontId="0" fillId="0" borderId="13" xfId="0" applyBorder="1"/>
    <xf numFmtId="0" fontId="0" fillId="0" borderId="14" xfId="0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6" fillId="35" borderId="0" xfId="0" applyFont="1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25" fillId="35" borderId="0" xfId="0" applyFont="1" applyFill="1"/>
    <xf numFmtId="0" fontId="25" fillId="35" borderId="0" xfId="0" applyFont="1" applyFill="1" applyAlignment="1">
      <alignment horizontal="center"/>
    </xf>
    <xf numFmtId="0" fontId="26" fillId="36" borderId="0" xfId="0" applyFont="1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25" fillId="36" borderId="0" xfId="0" applyFont="1" applyFill="1"/>
    <xf numFmtId="0" fontId="25" fillId="36" borderId="0" xfId="0" applyFont="1" applyFill="1" applyAlignment="1">
      <alignment horizontal="center"/>
    </xf>
    <xf numFmtId="0" fontId="27" fillId="35" borderId="0" xfId="0" applyFont="1" applyFill="1" applyAlignment="1">
      <alignment horizontal="center" wrapText="1"/>
    </xf>
    <xf numFmtId="0" fontId="27" fillId="36" borderId="0" xfId="0" applyFont="1" applyFill="1" applyAlignment="1">
      <alignment horizontal="center" wrapText="1"/>
    </xf>
    <xf numFmtId="0" fontId="27" fillId="37" borderId="20" xfId="0" applyFont="1" applyFill="1" applyBorder="1" applyAlignment="1">
      <alignment horizontal="center" wrapText="1"/>
    </xf>
    <xf numFmtId="0" fontId="28" fillId="0" borderId="20" xfId="0" applyFont="1" applyBorder="1" applyAlignment="1">
      <alignment horizontal="center" textRotation="90" wrapText="1"/>
    </xf>
    <xf numFmtId="0" fontId="29" fillId="0" borderId="20" xfId="0" applyFont="1" applyBorder="1" applyAlignment="1">
      <alignment horizontal="center" textRotation="90" wrapText="1"/>
    </xf>
    <xf numFmtId="0" fontId="24" fillId="36" borderId="0" xfId="0" applyFont="1" applyFill="1"/>
    <xf numFmtId="0" fontId="24" fillId="35" borderId="0" xfId="0" applyFont="1" applyFill="1"/>
    <xf numFmtId="0" fontId="30" fillId="35" borderId="0" xfId="0" applyFont="1" applyFill="1" applyAlignment="1">
      <alignment horizontal="center"/>
    </xf>
    <xf numFmtId="0" fontId="30" fillId="36" borderId="0" xfId="0" applyFont="1" applyFill="1" applyAlignment="1">
      <alignment horizontal="center"/>
    </xf>
    <xf numFmtId="0" fontId="32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 wrapText="1"/>
    </xf>
    <xf numFmtId="0" fontId="33" fillId="0" borderId="20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8" fillId="0" borderId="20" xfId="0" applyFont="1" applyBorder="1"/>
    <xf numFmtId="0" fontId="28" fillId="35" borderId="0" xfId="0" applyFont="1" applyFill="1"/>
    <xf numFmtId="0" fontId="28" fillId="36" borderId="0" xfId="0" applyFont="1" applyFill="1"/>
    <xf numFmtId="0" fontId="28" fillId="37" borderId="20" xfId="0" applyFont="1" applyFill="1" applyBorder="1" applyAlignment="1">
      <alignment horizontal="center" vertical="center" wrapText="1"/>
    </xf>
    <xf numFmtId="0" fontId="34" fillId="37" borderId="20" xfId="0" applyFont="1" applyFill="1" applyBorder="1" applyAlignment="1">
      <alignment horizontal="center" vertical="center" wrapText="1"/>
    </xf>
    <xf numFmtId="0" fontId="34" fillId="36" borderId="0" xfId="0" applyFont="1" applyFill="1" applyAlignment="1">
      <alignment horizontal="center" wrapText="1"/>
    </xf>
    <xf numFmtId="0" fontId="34" fillId="35" borderId="0" xfId="0" applyFont="1" applyFill="1" applyAlignment="1">
      <alignment horizontal="center" wrapText="1"/>
    </xf>
    <xf numFmtId="0" fontId="0" fillId="35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0" fontId="30" fillId="36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0" fontId="28" fillId="0" borderId="20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center"/>
    </xf>
    <xf numFmtId="0" fontId="32" fillId="0" borderId="20" xfId="0" applyFont="1" applyBorder="1" applyAlignment="1">
      <alignment horizontal="center" vertical="center"/>
    </xf>
    <xf numFmtId="0" fontId="26" fillId="3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25" fillId="38" borderId="0" xfId="0" applyFont="1" applyFill="1"/>
    <xf numFmtId="0" fontId="25" fillId="38" borderId="0" xfId="0" applyFont="1" applyFill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23" fillId="0" borderId="0" xfId="44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27" fillId="37" borderId="20" xfId="0" applyFont="1" applyFill="1" applyBorder="1" applyAlignment="1">
      <alignment horizontal="center" textRotation="90" wrapText="1"/>
    </xf>
    <xf numFmtId="0" fontId="37" fillId="0" borderId="22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29" fillId="0" borderId="20" xfId="0" applyFont="1" applyBorder="1" applyAlignment="1">
      <alignment horizontal="center" vertical="center"/>
    </xf>
    <xf numFmtId="0" fontId="21" fillId="33" borderId="15" xfId="44" applyFont="1" applyFill="1" applyBorder="1" applyAlignment="1">
      <alignment horizontal="center"/>
    </xf>
    <xf numFmtId="0" fontId="24" fillId="0" borderId="0" xfId="0" applyFont="1"/>
    <xf numFmtId="0" fontId="39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 textRotation="90" wrapText="1"/>
    </xf>
    <xf numFmtId="0" fontId="31" fillId="0" borderId="15" xfId="0" applyFont="1" applyBorder="1" applyAlignment="1">
      <alignment horizontal="center"/>
    </xf>
    <xf numFmtId="0" fontId="20" fillId="0" borderId="23" xfId="44" applyFont="1" applyBorder="1" applyAlignment="1">
      <alignment horizontal="center"/>
    </xf>
    <xf numFmtId="21" fontId="20" fillId="0" borderId="16" xfId="44" applyNumberFormat="1" applyFont="1" applyBorder="1" applyAlignment="1">
      <alignment horizontal="center"/>
    </xf>
    <xf numFmtId="0" fontId="20" fillId="33" borderId="24" xfId="44" applyFont="1" applyFill="1" applyBorder="1" applyAlignment="1">
      <alignment horizontal="center"/>
    </xf>
    <xf numFmtId="0" fontId="21" fillId="33" borderId="25" xfId="44" applyFont="1" applyFill="1" applyBorder="1" applyAlignment="1">
      <alignment horizontal="center"/>
    </xf>
    <xf numFmtId="0" fontId="0" fillId="0" borderId="26" xfId="0" applyBorder="1"/>
    <xf numFmtId="49" fontId="20" fillId="0" borderId="16" xfId="44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4" fontId="40" fillId="0" borderId="27" xfId="0" applyNumberFormat="1" applyFont="1" applyBorder="1" applyAlignment="1">
      <alignment horizontal="center"/>
    </xf>
    <xf numFmtId="165" fontId="40" fillId="0" borderId="27" xfId="0" applyNumberFormat="1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1" fillId="0" borderId="0" xfId="44" applyFont="1" applyAlignment="1">
      <alignment horizontal="center"/>
    </xf>
    <xf numFmtId="0" fontId="42" fillId="0" borderId="0" xfId="0" applyFont="1"/>
    <xf numFmtId="0" fontId="43" fillId="0" borderId="16" xfId="44" applyFont="1" applyBorder="1" applyAlignment="1">
      <alignment horizontal="center"/>
    </xf>
    <xf numFmtId="21" fontId="43" fillId="0" borderId="16" xfId="44" applyNumberFormat="1" applyFont="1" applyBorder="1" applyAlignment="1">
      <alignment horizontal="center"/>
    </xf>
    <xf numFmtId="0" fontId="43" fillId="0" borderId="18" xfId="44" applyFont="1" applyBorder="1" applyAlignment="1">
      <alignment horizontal="center"/>
    </xf>
    <xf numFmtId="0" fontId="43" fillId="0" borderId="17" xfId="44" applyFont="1" applyBorder="1" applyAlignment="1">
      <alignment horizontal="center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cel Built-in Normal" xfId="44" xr:uid="{00000000-0005-0000-0000-00001B000000}"/>
    <cellStyle name="Explanatory Text 2" xfId="28" xr:uid="{00000000-0005-0000-0000-00001C000000}"/>
    <cellStyle name="Good 2" xfId="29" xr:uid="{00000000-0005-0000-0000-00001D000000}"/>
    <cellStyle name="Heading 1 2" xfId="30" xr:uid="{00000000-0005-0000-0000-00001E000000}"/>
    <cellStyle name="Heading 2 2" xfId="31" xr:uid="{00000000-0005-0000-0000-00001F000000}"/>
    <cellStyle name="Heading 3 2" xfId="32" xr:uid="{00000000-0005-0000-0000-000020000000}"/>
    <cellStyle name="Heading 4 2" xfId="33" xr:uid="{00000000-0005-0000-0000-000021000000}"/>
    <cellStyle name="Input 2" xfId="34" xr:uid="{00000000-0005-0000-0000-000022000000}"/>
    <cellStyle name="Linke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3" xfId="38" xr:uid="{00000000-0005-0000-0000-000027000000}"/>
    <cellStyle name="Normal 4" xfId="39" xr:uid="{00000000-0005-0000-0000-000028000000}"/>
    <cellStyle name="Note 2" xfId="40" xr:uid="{00000000-0005-0000-0000-000029000000}"/>
    <cellStyle name="Output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3D69B"/>
      <rgbColor rgb="000000FF"/>
      <rgbColor rgb="00FFFF00"/>
      <rgbColor rgb="00FFC7CE"/>
      <rgbColor rgb="00B7DEE8"/>
      <rgbColor rgb="009C0006"/>
      <rgbColor rgb="00006100"/>
      <rgbColor rgb="00000080"/>
      <rgbColor rgb="009C6500"/>
      <rgbColor rgb="00FDEADA"/>
      <rgbColor rgb="00D7E4BD"/>
      <rgbColor rgb="00CCC1DA"/>
      <rgbColor rgb="007F7F7F"/>
      <rgbColor rgb="0095B3D7"/>
      <rgbColor rgb="00993366"/>
      <rgbColor rgb="00FFFFCC"/>
      <rgbColor rgb="00DBEEF4"/>
      <rgbColor rgb="00F2F2F2"/>
      <rgbColor rgb="00F79646"/>
      <rgbColor rgb="000066CC"/>
      <rgbColor rgb="00C6D9F1"/>
      <rgbColor rgb="00000080"/>
      <rgbColor rgb="00FCD5B5"/>
      <rgbColor rgb="00FFEB9C"/>
      <rgbColor rgb="00B9CDE5"/>
      <rgbColor rgb="00EBF1DE"/>
      <rgbColor rgb="00800000"/>
      <rgbColor rgb="00E6E0EC"/>
      <rgbColor rgb="000033CC"/>
      <rgbColor rgb="00A7C0DE"/>
      <rgbColor rgb="00DCE6F2"/>
      <rgbColor rgb="00C6EFCE"/>
      <rgbColor rgb="00FFFF99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F2DCDB"/>
      <rgbColor rgb="00E6B9B8"/>
      <rgbColor rgb="00C0504D"/>
      <rgbColor rgb="003F3F76"/>
      <rgbColor rgb="003F3F3F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ABA5-6D97-42E7-9419-9FABB2F13105}">
  <dimension ref="B2:H263"/>
  <sheetViews>
    <sheetView showGridLines="0" zoomScaleNormal="100" workbookViewId="0">
      <selection activeCell="B251" sqref="B251:H262"/>
    </sheetView>
  </sheetViews>
  <sheetFormatPr defaultRowHeight="13.2" x14ac:dyDescent="0.25"/>
  <cols>
    <col min="2" max="2" width="13.109375" customWidth="1"/>
    <col min="3" max="3" width="11.33203125" customWidth="1"/>
    <col min="4" max="4" width="15.6640625" customWidth="1"/>
  </cols>
  <sheetData>
    <row r="2" spans="2:8" ht="13.8" x14ac:dyDescent="0.3">
      <c r="B2" s="10" t="s">
        <v>67</v>
      </c>
      <c r="C2" s="11"/>
      <c r="D2" s="1"/>
      <c r="E2" s="1"/>
      <c r="F2" s="2"/>
      <c r="G2" s="2"/>
      <c r="H2" s="3"/>
    </row>
    <row r="3" spans="2:8" s="88" customFormat="1" ht="13.8" x14ac:dyDescent="0.3">
      <c r="B3" s="12" t="s">
        <v>0</v>
      </c>
      <c r="C3" s="13" t="s">
        <v>48</v>
      </c>
      <c r="D3" s="4"/>
      <c r="E3" s="4" t="s">
        <v>68</v>
      </c>
      <c r="F3" s="4"/>
      <c r="G3" s="4" t="s">
        <v>69</v>
      </c>
      <c r="H3" s="87"/>
    </row>
    <row r="4" spans="2:8" ht="13.8" x14ac:dyDescent="0.3">
      <c r="B4" s="5" t="s">
        <v>1</v>
      </c>
      <c r="C4" s="14" t="s">
        <v>2</v>
      </c>
      <c r="D4" s="6"/>
      <c r="E4" s="6" t="s">
        <v>3</v>
      </c>
      <c r="F4" s="6" t="s">
        <v>8</v>
      </c>
      <c r="G4" s="6" t="s">
        <v>4</v>
      </c>
      <c r="H4" s="7" t="s">
        <v>5</v>
      </c>
    </row>
    <row r="5" spans="2:8" ht="13.8" x14ac:dyDescent="0.3">
      <c r="B5" s="15">
        <v>1</v>
      </c>
      <c r="C5" s="17" t="s">
        <v>64</v>
      </c>
      <c r="D5" s="16"/>
      <c r="E5" s="15" t="s">
        <v>9</v>
      </c>
      <c r="F5" s="19">
        <v>35.33</v>
      </c>
      <c r="G5" s="8" t="s">
        <v>7</v>
      </c>
      <c r="H5" s="9">
        <v>10</v>
      </c>
    </row>
    <row r="6" spans="2:8" ht="13.8" x14ac:dyDescent="0.3">
      <c r="B6" s="15">
        <v>16</v>
      </c>
      <c r="C6" s="17" t="s">
        <v>30</v>
      </c>
      <c r="D6" s="16"/>
      <c r="E6" s="15" t="s">
        <v>6</v>
      </c>
      <c r="F6" s="19">
        <v>39.520000000000003</v>
      </c>
      <c r="G6" s="8"/>
      <c r="H6" s="9">
        <v>10</v>
      </c>
    </row>
    <row r="7" spans="2:8" ht="13.8" x14ac:dyDescent="0.3">
      <c r="B7" s="15">
        <v>81</v>
      </c>
      <c r="C7" s="17" t="s">
        <v>46</v>
      </c>
      <c r="D7" s="16"/>
      <c r="E7" s="15" t="s">
        <v>6</v>
      </c>
      <c r="F7" s="19">
        <v>47.15</v>
      </c>
      <c r="G7" s="8"/>
      <c r="H7" s="9">
        <v>9</v>
      </c>
    </row>
    <row r="8" spans="2:8" ht="13.8" x14ac:dyDescent="0.3">
      <c r="B8" s="15">
        <v>94</v>
      </c>
      <c r="C8" s="17" t="s">
        <v>11</v>
      </c>
      <c r="D8" s="16"/>
      <c r="E8" s="15" t="s">
        <v>6</v>
      </c>
      <c r="F8" s="19">
        <v>48.08</v>
      </c>
      <c r="G8" s="8"/>
      <c r="H8" s="9">
        <v>8</v>
      </c>
    </row>
    <row r="9" spans="2:8" ht="13.8" x14ac:dyDescent="0.3">
      <c r="B9" s="15">
        <v>97</v>
      </c>
      <c r="C9" s="17" t="s">
        <v>70</v>
      </c>
      <c r="D9" s="20"/>
      <c r="E9" s="15" t="s">
        <v>9</v>
      </c>
      <c r="F9" s="19">
        <v>48.47</v>
      </c>
      <c r="G9" s="8" t="s">
        <v>7</v>
      </c>
      <c r="H9" s="9">
        <v>9</v>
      </c>
    </row>
    <row r="10" spans="2:8" ht="13.8" x14ac:dyDescent="0.3">
      <c r="B10" s="15">
        <v>106</v>
      </c>
      <c r="C10" s="17" t="s">
        <v>39</v>
      </c>
      <c r="D10" s="16"/>
      <c r="E10" s="15" t="s">
        <v>6</v>
      </c>
      <c r="F10" s="19">
        <v>49.26</v>
      </c>
      <c r="G10" s="8"/>
      <c r="H10" s="9">
        <v>7</v>
      </c>
    </row>
    <row r="11" spans="2:8" ht="13.8" x14ac:dyDescent="0.3">
      <c r="B11" s="15">
        <v>114</v>
      </c>
      <c r="C11" s="17" t="s">
        <v>15</v>
      </c>
      <c r="D11" s="16"/>
      <c r="E11" s="15" t="s">
        <v>63</v>
      </c>
      <c r="F11" s="19">
        <v>49.58</v>
      </c>
      <c r="G11" s="8"/>
      <c r="H11" s="9">
        <v>10</v>
      </c>
    </row>
    <row r="12" spans="2:8" ht="13.8" x14ac:dyDescent="0.3">
      <c r="B12" s="15">
        <v>159</v>
      </c>
      <c r="C12" s="18" t="s">
        <v>60</v>
      </c>
      <c r="D12" s="76"/>
      <c r="E12" s="15" t="s">
        <v>9</v>
      </c>
      <c r="F12" s="19">
        <v>53.44</v>
      </c>
      <c r="G12" s="8"/>
      <c r="H12" s="9">
        <v>8</v>
      </c>
    </row>
    <row r="13" spans="2:8" ht="13.8" x14ac:dyDescent="0.3">
      <c r="B13" s="15">
        <v>167</v>
      </c>
      <c r="C13" s="18" t="s">
        <v>12</v>
      </c>
      <c r="D13" s="76"/>
      <c r="E13" s="15" t="s">
        <v>6</v>
      </c>
      <c r="F13" s="19">
        <v>54.13</v>
      </c>
      <c r="G13" s="8"/>
      <c r="H13" s="9">
        <v>6</v>
      </c>
    </row>
    <row r="14" spans="2:8" ht="13.8" x14ac:dyDescent="0.3">
      <c r="B14" s="15">
        <v>168</v>
      </c>
      <c r="C14" s="17" t="s">
        <v>56</v>
      </c>
      <c r="D14" s="16"/>
      <c r="E14" s="15" t="s">
        <v>6</v>
      </c>
      <c r="F14" s="19">
        <v>54.14</v>
      </c>
      <c r="G14" s="8"/>
      <c r="H14" s="9">
        <v>5</v>
      </c>
    </row>
    <row r="15" spans="2:8" ht="13.8" x14ac:dyDescent="0.3">
      <c r="B15" s="15">
        <v>173</v>
      </c>
      <c r="C15" s="17" t="s">
        <v>55</v>
      </c>
      <c r="D15" s="20"/>
      <c r="E15" s="15" t="s">
        <v>6</v>
      </c>
      <c r="F15" s="19">
        <v>54.36</v>
      </c>
      <c r="G15" s="8"/>
      <c r="H15" s="9">
        <v>4</v>
      </c>
    </row>
    <row r="16" spans="2:8" ht="13.8" x14ac:dyDescent="0.3">
      <c r="B16" s="15">
        <v>176</v>
      </c>
      <c r="C16" s="17" t="s">
        <v>65</v>
      </c>
      <c r="D16" s="16"/>
      <c r="E16" s="15" t="s">
        <v>57</v>
      </c>
      <c r="F16" s="19">
        <v>54.45</v>
      </c>
      <c r="G16" s="8"/>
      <c r="H16" s="9">
        <v>10</v>
      </c>
    </row>
    <row r="17" spans="2:8" ht="13.8" x14ac:dyDescent="0.3">
      <c r="B17" s="15">
        <v>208</v>
      </c>
      <c r="C17" s="17" t="s">
        <v>10</v>
      </c>
      <c r="D17" s="16"/>
      <c r="E17" s="15" t="s">
        <v>63</v>
      </c>
      <c r="F17" s="19">
        <v>57.56</v>
      </c>
      <c r="G17" s="8"/>
      <c r="H17" s="9">
        <v>9</v>
      </c>
    </row>
    <row r="18" spans="2:8" ht="13.8" x14ac:dyDescent="0.3">
      <c r="B18" s="15">
        <v>261</v>
      </c>
      <c r="C18" s="18" t="s">
        <v>13</v>
      </c>
      <c r="D18" s="76"/>
      <c r="E18" s="15" t="s">
        <v>9</v>
      </c>
      <c r="F18" s="19" t="s">
        <v>71</v>
      </c>
      <c r="G18" s="8"/>
      <c r="H18" s="9">
        <v>7</v>
      </c>
    </row>
    <row r="19" spans="2:8" x14ac:dyDescent="0.25">
      <c r="B19" s="22"/>
      <c r="C19" s="22"/>
      <c r="D19" s="23"/>
      <c r="E19" s="22"/>
      <c r="F19" s="22"/>
      <c r="G19" s="22"/>
      <c r="H19" s="21"/>
    </row>
    <row r="21" spans="2:8" ht="13.8" x14ac:dyDescent="0.3">
      <c r="B21" s="10" t="s">
        <v>67</v>
      </c>
      <c r="C21" s="11"/>
      <c r="D21" s="1"/>
      <c r="E21" s="1"/>
      <c r="F21" s="2"/>
      <c r="G21" s="2"/>
      <c r="H21" s="3"/>
    </row>
    <row r="22" spans="2:8" s="88" customFormat="1" ht="13.8" x14ac:dyDescent="0.3">
      <c r="B22" s="12" t="s">
        <v>72</v>
      </c>
      <c r="C22" s="13" t="s">
        <v>73</v>
      </c>
      <c r="D22" s="4"/>
      <c r="E22" s="4" t="s">
        <v>74</v>
      </c>
      <c r="F22" s="4"/>
      <c r="G22" s="4" t="s">
        <v>76</v>
      </c>
      <c r="H22" s="87"/>
    </row>
    <row r="23" spans="2:8" ht="13.8" x14ac:dyDescent="0.3">
      <c r="B23" s="5" t="s">
        <v>1</v>
      </c>
      <c r="C23" s="14" t="s">
        <v>2</v>
      </c>
      <c r="D23" s="6"/>
      <c r="E23" s="6" t="s">
        <v>3</v>
      </c>
      <c r="F23" s="6" t="s">
        <v>8</v>
      </c>
      <c r="G23" s="6" t="s">
        <v>4</v>
      </c>
      <c r="H23" s="7" t="s">
        <v>5</v>
      </c>
    </row>
    <row r="24" spans="2:8" ht="13.8" x14ac:dyDescent="0.3">
      <c r="B24" s="15">
        <v>12</v>
      </c>
      <c r="C24" s="17" t="s">
        <v>14</v>
      </c>
      <c r="D24" s="16"/>
      <c r="E24" s="15" t="s">
        <v>6</v>
      </c>
      <c r="F24" s="19">
        <v>20.399999999999999</v>
      </c>
      <c r="G24" s="8"/>
      <c r="H24" s="9">
        <v>10</v>
      </c>
    </row>
    <row r="25" spans="2:8" ht="13.8" x14ac:dyDescent="0.3">
      <c r="B25" s="15">
        <v>15</v>
      </c>
      <c r="C25" s="17" t="s">
        <v>38</v>
      </c>
      <c r="D25" s="16"/>
      <c r="E25" s="15" t="s">
        <v>6</v>
      </c>
      <c r="F25" s="19">
        <v>20.52</v>
      </c>
      <c r="G25" s="8" t="s">
        <v>82</v>
      </c>
      <c r="H25" s="9">
        <v>14</v>
      </c>
    </row>
    <row r="26" spans="2:8" ht="13.8" x14ac:dyDescent="0.3">
      <c r="B26" s="15">
        <v>24</v>
      </c>
      <c r="C26" s="17" t="s">
        <v>46</v>
      </c>
      <c r="D26" s="16"/>
      <c r="E26" s="15" t="s">
        <v>6</v>
      </c>
      <c r="F26" s="19">
        <v>21.35</v>
      </c>
      <c r="G26" s="8" t="s">
        <v>82</v>
      </c>
      <c r="H26" s="9">
        <v>13</v>
      </c>
    </row>
    <row r="27" spans="2:8" ht="13.8" x14ac:dyDescent="0.3">
      <c r="B27" s="15">
        <v>41</v>
      </c>
      <c r="C27" s="17" t="s">
        <v>15</v>
      </c>
      <c r="D27" s="16"/>
      <c r="E27" s="15" t="s">
        <v>63</v>
      </c>
      <c r="F27" s="19">
        <v>23.1</v>
      </c>
      <c r="G27" s="8" t="s">
        <v>7</v>
      </c>
      <c r="H27" s="9">
        <v>10</v>
      </c>
    </row>
    <row r="28" spans="2:8" ht="13.8" x14ac:dyDescent="0.3">
      <c r="B28" s="15">
        <v>44</v>
      </c>
      <c r="C28" s="17" t="s">
        <v>43</v>
      </c>
      <c r="D28" s="20"/>
      <c r="E28" s="15" t="s">
        <v>6</v>
      </c>
      <c r="F28" s="19">
        <v>23.44</v>
      </c>
      <c r="G28" s="8" t="s">
        <v>82</v>
      </c>
      <c r="H28" s="9">
        <v>12</v>
      </c>
    </row>
    <row r="29" spans="2:8" ht="13.8" x14ac:dyDescent="0.3">
      <c r="B29" s="15">
        <v>45</v>
      </c>
      <c r="C29" s="17" t="s">
        <v>75</v>
      </c>
      <c r="D29" s="16"/>
      <c r="E29" s="15" t="s">
        <v>9</v>
      </c>
      <c r="F29" s="19">
        <v>23.47</v>
      </c>
      <c r="G29" s="8" t="s">
        <v>7</v>
      </c>
      <c r="H29" s="9">
        <v>10</v>
      </c>
    </row>
    <row r="30" spans="2:8" ht="13.8" x14ac:dyDescent="0.3">
      <c r="B30" s="15">
        <v>52</v>
      </c>
      <c r="C30" s="17" t="s">
        <v>61</v>
      </c>
      <c r="D30" s="16"/>
      <c r="E30" s="15" t="s">
        <v>6</v>
      </c>
      <c r="F30" s="19">
        <v>23.58</v>
      </c>
      <c r="G30" s="8" t="s">
        <v>7</v>
      </c>
      <c r="H30" s="9">
        <v>6</v>
      </c>
    </row>
    <row r="31" spans="2:8" ht="13.8" x14ac:dyDescent="0.3">
      <c r="B31" s="15">
        <v>56</v>
      </c>
      <c r="C31" s="18" t="s">
        <v>65</v>
      </c>
      <c r="D31" s="76"/>
      <c r="E31" s="15" t="s">
        <v>57</v>
      </c>
      <c r="F31" s="19">
        <v>24.13</v>
      </c>
      <c r="G31" s="8"/>
      <c r="H31" s="9">
        <v>10</v>
      </c>
    </row>
    <row r="32" spans="2:8" ht="13.8" x14ac:dyDescent="0.3">
      <c r="B32" s="15">
        <v>58</v>
      </c>
      <c r="C32" s="18" t="s">
        <v>12</v>
      </c>
      <c r="D32" s="76"/>
      <c r="E32" s="15" t="s">
        <v>6</v>
      </c>
      <c r="F32" s="19">
        <v>24.27</v>
      </c>
      <c r="G32" s="8" t="s">
        <v>82</v>
      </c>
      <c r="H32" s="9">
        <v>10</v>
      </c>
    </row>
    <row r="33" spans="2:8" ht="13.8" x14ac:dyDescent="0.3">
      <c r="B33" s="15">
        <v>102</v>
      </c>
      <c r="C33" s="18" t="s">
        <v>55</v>
      </c>
      <c r="D33" s="76"/>
      <c r="E33" s="15" t="s">
        <v>6</v>
      </c>
      <c r="F33" s="19">
        <v>26.25</v>
      </c>
      <c r="G33" s="8"/>
      <c r="H33" s="9">
        <v>4</v>
      </c>
    </row>
    <row r="34" spans="2:8" ht="13.8" x14ac:dyDescent="0.3">
      <c r="B34" s="15">
        <v>148</v>
      </c>
      <c r="C34" s="17" t="s">
        <v>78</v>
      </c>
      <c r="D34" s="20"/>
      <c r="E34" s="15" t="s">
        <v>9</v>
      </c>
      <c r="F34" s="19">
        <v>29.18</v>
      </c>
      <c r="G34" s="8" t="s">
        <v>7</v>
      </c>
      <c r="H34" s="9">
        <v>9</v>
      </c>
    </row>
    <row r="35" spans="2:8" ht="13.8" x14ac:dyDescent="0.3">
      <c r="B35" s="15">
        <v>206</v>
      </c>
      <c r="C35" s="17" t="s">
        <v>79</v>
      </c>
      <c r="D35" s="16"/>
      <c r="E35" s="15" t="s">
        <v>57</v>
      </c>
      <c r="F35" s="19">
        <v>34.36</v>
      </c>
      <c r="G35" s="8" t="s">
        <v>7</v>
      </c>
      <c r="H35" s="9">
        <v>9</v>
      </c>
    </row>
    <row r="36" spans="2:8" ht="13.8" x14ac:dyDescent="0.3">
      <c r="B36" s="15">
        <v>213</v>
      </c>
      <c r="C36" s="17" t="s">
        <v>80</v>
      </c>
      <c r="D36" s="16"/>
      <c r="E36" s="15" t="s">
        <v>57</v>
      </c>
      <c r="F36" s="19">
        <v>35.03</v>
      </c>
      <c r="G36" s="8" t="s">
        <v>7</v>
      </c>
      <c r="H36" s="9">
        <v>8</v>
      </c>
    </row>
    <row r="37" spans="2:8" ht="13.8" x14ac:dyDescent="0.3">
      <c r="B37" s="15">
        <v>214</v>
      </c>
      <c r="C37" s="18" t="s">
        <v>81</v>
      </c>
      <c r="D37" s="76"/>
      <c r="E37" s="15" t="s">
        <v>57</v>
      </c>
      <c r="F37" s="19">
        <v>35.090000000000003</v>
      </c>
      <c r="G37" s="8" t="s">
        <v>7</v>
      </c>
      <c r="H37" s="9">
        <v>7</v>
      </c>
    </row>
    <row r="38" spans="2:8" ht="13.8" x14ac:dyDescent="0.3">
      <c r="B38" s="15">
        <v>216</v>
      </c>
      <c r="C38" s="18" t="s">
        <v>59</v>
      </c>
      <c r="D38" s="76"/>
      <c r="E38" s="15" t="s">
        <v>57</v>
      </c>
      <c r="F38" s="19">
        <v>35.229999999999997</v>
      </c>
      <c r="G38" s="93" t="s">
        <v>82</v>
      </c>
      <c r="H38" s="9">
        <v>11</v>
      </c>
    </row>
    <row r="39" spans="2:8" x14ac:dyDescent="0.25">
      <c r="B39" s="22"/>
      <c r="C39" s="22"/>
      <c r="D39" s="23"/>
      <c r="E39" s="22"/>
      <c r="F39" s="22"/>
      <c r="G39" s="22"/>
      <c r="H39" s="21"/>
    </row>
    <row r="41" spans="2:8" ht="13.8" x14ac:dyDescent="0.3">
      <c r="B41" s="10" t="s">
        <v>67</v>
      </c>
      <c r="C41" s="11"/>
      <c r="D41" s="1"/>
      <c r="E41" s="1"/>
      <c r="F41" s="2"/>
      <c r="G41" s="2"/>
      <c r="H41" s="3"/>
    </row>
    <row r="42" spans="2:8" s="88" customFormat="1" ht="13.8" x14ac:dyDescent="0.3">
      <c r="B42" s="12" t="s">
        <v>86</v>
      </c>
      <c r="C42" s="13" t="s">
        <v>88</v>
      </c>
      <c r="D42" s="4"/>
      <c r="E42" s="4" t="s">
        <v>87</v>
      </c>
      <c r="F42" s="4"/>
      <c r="G42" s="4" t="s">
        <v>98</v>
      </c>
      <c r="H42" s="87"/>
    </row>
    <row r="43" spans="2:8" ht="13.8" x14ac:dyDescent="0.3">
      <c r="B43" s="5" t="s">
        <v>1</v>
      </c>
      <c r="C43" s="14" t="s">
        <v>2</v>
      </c>
      <c r="D43" s="6"/>
      <c r="E43" s="6" t="s">
        <v>3</v>
      </c>
      <c r="F43" s="6" t="s">
        <v>8</v>
      </c>
      <c r="G43" s="6" t="s">
        <v>4</v>
      </c>
      <c r="H43" s="7" t="s">
        <v>5</v>
      </c>
    </row>
    <row r="44" spans="2:8" ht="13.8" x14ac:dyDescent="0.3">
      <c r="B44" s="15">
        <v>47</v>
      </c>
      <c r="C44" s="17" t="s">
        <v>89</v>
      </c>
      <c r="D44" s="16"/>
      <c r="E44" s="15" t="s">
        <v>6</v>
      </c>
      <c r="F44" s="94" t="s">
        <v>92</v>
      </c>
      <c r="G44" s="8" t="s">
        <v>82</v>
      </c>
      <c r="H44" s="9">
        <v>15</v>
      </c>
    </row>
    <row r="45" spans="2:8" ht="13.8" x14ac:dyDescent="0.3">
      <c r="B45" s="15">
        <v>190</v>
      </c>
      <c r="C45" s="17" t="s">
        <v>46</v>
      </c>
      <c r="D45" s="16"/>
      <c r="E45" s="15" t="s">
        <v>6</v>
      </c>
      <c r="F45" s="94" t="s">
        <v>93</v>
      </c>
      <c r="G45" s="8" t="s">
        <v>82</v>
      </c>
      <c r="H45" s="9">
        <v>14</v>
      </c>
    </row>
    <row r="46" spans="2:8" ht="13.8" x14ac:dyDescent="0.3">
      <c r="B46" s="15">
        <v>228</v>
      </c>
      <c r="C46" s="17" t="s">
        <v>90</v>
      </c>
      <c r="D46" s="16"/>
      <c r="E46" s="15" t="s">
        <v>57</v>
      </c>
      <c r="F46" s="94" t="s">
        <v>94</v>
      </c>
      <c r="G46" s="8" t="s">
        <v>7</v>
      </c>
      <c r="H46" s="9">
        <v>10</v>
      </c>
    </row>
    <row r="47" spans="2:8" ht="13.8" x14ac:dyDescent="0.3">
      <c r="B47" s="15">
        <v>508</v>
      </c>
      <c r="C47" s="17" t="s">
        <v>65</v>
      </c>
      <c r="D47" s="16"/>
      <c r="E47" s="15" t="s">
        <v>57</v>
      </c>
      <c r="F47" s="94" t="s">
        <v>95</v>
      </c>
      <c r="G47" s="8" t="s">
        <v>7</v>
      </c>
      <c r="H47" s="9">
        <v>9</v>
      </c>
    </row>
    <row r="48" spans="2:8" ht="13.8" x14ac:dyDescent="0.3">
      <c r="B48" s="15">
        <v>530</v>
      </c>
      <c r="C48" s="17" t="s">
        <v>70</v>
      </c>
      <c r="D48" s="20"/>
      <c r="E48" s="15" t="s">
        <v>9</v>
      </c>
      <c r="F48" s="94" t="s">
        <v>96</v>
      </c>
      <c r="G48" s="8" t="s">
        <v>7</v>
      </c>
      <c r="H48" s="9">
        <v>10</v>
      </c>
    </row>
    <row r="49" spans="2:8" ht="13.8" x14ac:dyDescent="0.3">
      <c r="B49" s="15">
        <v>529</v>
      </c>
      <c r="C49" s="17" t="s">
        <v>91</v>
      </c>
      <c r="D49" s="16"/>
      <c r="E49" s="15" t="s">
        <v>9</v>
      </c>
      <c r="F49" s="94" t="s">
        <v>97</v>
      </c>
      <c r="G49" s="8" t="s">
        <v>7</v>
      </c>
      <c r="H49" s="9">
        <v>9</v>
      </c>
    </row>
    <row r="50" spans="2:8" x14ac:dyDescent="0.25">
      <c r="B50" s="22"/>
      <c r="C50" s="22"/>
      <c r="D50" s="23"/>
      <c r="E50" s="22"/>
      <c r="F50" s="22"/>
      <c r="G50" s="22"/>
      <c r="H50" s="21"/>
    </row>
    <row r="52" spans="2:8" ht="13.8" x14ac:dyDescent="0.3">
      <c r="B52" s="10" t="s">
        <v>67</v>
      </c>
      <c r="C52" s="11"/>
      <c r="D52" s="1"/>
      <c r="E52" s="1"/>
      <c r="F52" s="2"/>
      <c r="G52" s="2"/>
      <c r="H52" s="3"/>
    </row>
    <row r="53" spans="2:8" s="88" customFormat="1" ht="13.8" x14ac:dyDescent="0.3">
      <c r="B53" s="12" t="s">
        <v>110</v>
      </c>
      <c r="C53" s="13" t="s">
        <v>111</v>
      </c>
      <c r="D53" s="4"/>
      <c r="E53" s="4" t="s">
        <v>112</v>
      </c>
      <c r="F53" s="4"/>
      <c r="G53" s="4" t="s">
        <v>128</v>
      </c>
      <c r="H53" s="87"/>
    </row>
    <row r="54" spans="2:8" ht="13.8" x14ac:dyDescent="0.3">
      <c r="B54" s="5" t="s">
        <v>1</v>
      </c>
      <c r="C54" s="14" t="s">
        <v>2</v>
      </c>
      <c r="D54" s="6"/>
      <c r="E54" s="6" t="s">
        <v>3</v>
      </c>
      <c r="F54" s="6" t="s">
        <v>8</v>
      </c>
      <c r="G54" s="6" t="s">
        <v>4</v>
      </c>
      <c r="H54" s="7" t="s">
        <v>5</v>
      </c>
    </row>
    <row r="55" spans="2:8" ht="13.8" x14ac:dyDescent="0.3">
      <c r="B55" s="15">
        <v>89</v>
      </c>
      <c r="C55" s="17" t="s">
        <v>113</v>
      </c>
      <c r="D55" s="16"/>
      <c r="E55" s="15" t="s">
        <v>9</v>
      </c>
      <c r="F55" s="94" t="s">
        <v>116</v>
      </c>
      <c r="G55" s="8" t="s">
        <v>7</v>
      </c>
      <c r="H55" s="9">
        <v>10</v>
      </c>
    </row>
    <row r="56" spans="2:8" ht="13.8" x14ac:dyDescent="0.3">
      <c r="B56" s="15">
        <v>213</v>
      </c>
      <c r="C56" s="17" t="s">
        <v>46</v>
      </c>
      <c r="D56" s="16"/>
      <c r="E56" s="15" t="s">
        <v>6</v>
      </c>
      <c r="F56" s="94" t="s">
        <v>117</v>
      </c>
      <c r="G56" s="8" t="s">
        <v>82</v>
      </c>
      <c r="H56" s="9">
        <v>15</v>
      </c>
    </row>
    <row r="57" spans="2:8" ht="13.8" x14ac:dyDescent="0.3">
      <c r="B57" s="15">
        <v>232</v>
      </c>
      <c r="C57" s="17" t="s">
        <v>38</v>
      </c>
      <c r="D57" s="16"/>
      <c r="E57" s="15" t="s">
        <v>6</v>
      </c>
      <c r="F57" s="94" t="s">
        <v>118</v>
      </c>
      <c r="G57" s="8" t="s">
        <v>82</v>
      </c>
      <c r="H57" s="9">
        <v>14</v>
      </c>
    </row>
    <row r="58" spans="2:8" ht="13.8" x14ac:dyDescent="0.3">
      <c r="B58" s="15">
        <v>313</v>
      </c>
      <c r="C58" s="17" t="s">
        <v>70</v>
      </c>
      <c r="D58" s="16"/>
      <c r="E58" s="15" t="s">
        <v>9</v>
      </c>
      <c r="F58" s="94" t="s">
        <v>119</v>
      </c>
      <c r="G58" s="8" t="s">
        <v>7</v>
      </c>
      <c r="H58" s="9">
        <v>9</v>
      </c>
    </row>
    <row r="59" spans="2:8" ht="13.8" x14ac:dyDescent="0.3">
      <c r="B59" s="15">
        <v>331</v>
      </c>
      <c r="C59" s="17" t="s">
        <v>15</v>
      </c>
      <c r="D59" s="20"/>
      <c r="E59" s="15" t="s">
        <v>63</v>
      </c>
      <c r="F59" s="94" t="s">
        <v>120</v>
      </c>
      <c r="G59" s="8" t="s">
        <v>82</v>
      </c>
      <c r="H59" s="9">
        <v>15</v>
      </c>
    </row>
    <row r="60" spans="2:8" ht="13.8" x14ac:dyDescent="0.3">
      <c r="B60" s="15">
        <v>353</v>
      </c>
      <c r="C60" s="17" t="s">
        <v>75</v>
      </c>
      <c r="D60" s="16"/>
      <c r="E60" s="15" t="s">
        <v>9</v>
      </c>
      <c r="F60" s="94" t="s">
        <v>121</v>
      </c>
      <c r="G60" s="8" t="s">
        <v>7</v>
      </c>
      <c r="H60" s="9">
        <v>8</v>
      </c>
    </row>
    <row r="61" spans="2:8" ht="13.8" x14ac:dyDescent="0.3">
      <c r="B61" s="15">
        <v>391</v>
      </c>
      <c r="C61" s="17" t="s">
        <v>114</v>
      </c>
      <c r="D61" s="16"/>
      <c r="E61" s="15" t="s">
        <v>9</v>
      </c>
      <c r="F61" s="94" t="s">
        <v>122</v>
      </c>
      <c r="G61" s="93" t="s">
        <v>7</v>
      </c>
      <c r="H61" s="9">
        <v>7</v>
      </c>
    </row>
    <row r="62" spans="2:8" ht="13.8" x14ac:dyDescent="0.3">
      <c r="B62" s="15">
        <v>418</v>
      </c>
      <c r="C62" s="17" t="s">
        <v>65</v>
      </c>
      <c r="D62" s="16"/>
      <c r="E62" s="15" t="s">
        <v>57</v>
      </c>
      <c r="F62" s="94" t="s">
        <v>123</v>
      </c>
      <c r="G62" s="93" t="s">
        <v>7</v>
      </c>
      <c r="H62" s="9">
        <v>10</v>
      </c>
    </row>
    <row r="63" spans="2:8" ht="13.8" x14ac:dyDescent="0.3">
      <c r="B63" s="15">
        <v>425</v>
      </c>
      <c r="C63" s="17" t="s">
        <v>91</v>
      </c>
      <c r="D63" s="16"/>
      <c r="E63" s="15" t="s">
        <v>9</v>
      </c>
      <c r="F63" s="94" t="s">
        <v>124</v>
      </c>
      <c r="G63" s="93" t="s">
        <v>7</v>
      </c>
      <c r="H63" s="9">
        <v>6</v>
      </c>
    </row>
    <row r="64" spans="2:8" ht="13.8" x14ac:dyDescent="0.3">
      <c r="B64" s="15">
        <v>462</v>
      </c>
      <c r="C64" s="17" t="s">
        <v>43</v>
      </c>
      <c r="D64" s="16"/>
      <c r="E64" s="15" t="s">
        <v>6</v>
      </c>
      <c r="F64" s="94" t="s">
        <v>125</v>
      </c>
      <c r="G64" s="93" t="s">
        <v>7</v>
      </c>
      <c r="H64" s="9">
        <v>8</v>
      </c>
    </row>
    <row r="65" spans="2:8" ht="13.8" x14ac:dyDescent="0.3">
      <c r="B65" s="15">
        <v>499</v>
      </c>
      <c r="C65" s="17" t="s">
        <v>58</v>
      </c>
      <c r="D65" s="16"/>
      <c r="E65" s="15" t="s">
        <v>63</v>
      </c>
      <c r="F65" s="94" t="s">
        <v>126</v>
      </c>
      <c r="G65" s="93" t="s">
        <v>7</v>
      </c>
      <c r="H65" s="9">
        <v>9</v>
      </c>
    </row>
    <row r="66" spans="2:8" ht="13.8" x14ac:dyDescent="0.3">
      <c r="B66" s="15">
        <v>709</v>
      </c>
      <c r="C66" s="17" t="s">
        <v>115</v>
      </c>
      <c r="D66" s="16"/>
      <c r="E66" s="15" t="s">
        <v>9</v>
      </c>
      <c r="F66" s="94" t="s">
        <v>127</v>
      </c>
      <c r="G66" s="93" t="s">
        <v>7</v>
      </c>
      <c r="H66" s="9">
        <v>5</v>
      </c>
    </row>
    <row r="67" spans="2:8" x14ac:dyDescent="0.25">
      <c r="B67" s="22"/>
      <c r="C67" s="22"/>
      <c r="D67" s="23"/>
      <c r="E67" s="22"/>
      <c r="F67" s="22"/>
      <c r="G67" s="22"/>
      <c r="H67" s="21"/>
    </row>
    <row r="69" spans="2:8" ht="13.8" x14ac:dyDescent="0.3">
      <c r="B69" s="10" t="s">
        <v>67</v>
      </c>
      <c r="C69" s="11"/>
      <c r="D69" s="1"/>
      <c r="E69" s="1"/>
      <c r="F69" s="2"/>
      <c r="G69" s="2"/>
      <c r="H69" s="3"/>
    </row>
    <row r="70" spans="2:8" s="88" customFormat="1" ht="13.8" x14ac:dyDescent="0.3">
      <c r="B70" s="12" t="s">
        <v>133</v>
      </c>
      <c r="C70" s="13" t="s">
        <v>134</v>
      </c>
      <c r="D70" s="4"/>
      <c r="E70" s="4" t="s">
        <v>135</v>
      </c>
      <c r="F70" s="4"/>
      <c r="G70" s="4" t="s">
        <v>144</v>
      </c>
      <c r="H70" s="87"/>
    </row>
    <row r="71" spans="2:8" ht="13.8" x14ac:dyDescent="0.3">
      <c r="B71" s="5" t="s">
        <v>1</v>
      </c>
      <c r="C71" s="14" t="s">
        <v>2</v>
      </c>
      <c r="D71" s="6"/>
      <c r="E71" s="6" t="s">
        <v>3</v>
      </c>
      <c r="F71" s="6" t="s">
        <v>8</v>
      </c>
      <c r="G71" s="6" t="s">
        <v>4</v>
      </c>
      <c r="H71" s="7" t="s">
        <v>5</v>
      </c>
    </row>
    <row r="72" spans="2:8" ht="13.8" x14ac:dyDescent="0.3">
      <c r="B72" s="15">
        <v>3</v>
      </c>
      <c r="C72" s="17" t="s">
        <v>136</v>
      </c>
      <c r="D72" s="16"/>
      <c r="E72" s="15" t="s">
        <v>9</v>
      </c>
      <c r="F72" s="94">
        <v>2.9814814814814811E-2</v>
      </c>
      <c r="G72" s="8" t="s">
        <v>7</v>
      </c>
      <c r="H72" s="9">
        <v>10</v>
      </c>
    </row>
    <row r="73" spans="2:8" ht="13.8" x14ac:dyDescent="0.3">
      <c r="B73" s="15">
        <v>5</v>
      </c>
      <c r="C73" s="17" t="s">
        <v>137</v>
      </c>
      <c r="D73" s="16"/>
      <c r="E73" s="15" t="s">
        <v>9</v>
      </c>
      <c r="F73" s="94">
        <v>3.0810185185185187E-2</v>
      </c>
      <c r="G73" s="8" t="s">
        <v>7</v>
      </c>
      <c r="H73" s="9">
        <v>9</v>
      </c>
    </row>
    <row r="74" spans="2:8" ht="13.8" x14ac:dyDescent="0.3">
      <c r="B74" s="15">
        <v>21</v>
      </c>
      <c r="C74" s="17" t="s">
        <v>11</v>
      </c>
      <c r="D74" s="16"/>
      <c r="E74" s="15" t="s">
        <v>6</v>
      </c>
      <c r="F74" s="94">
        <v>3.515046296296296E-2</v>
      </c>
      <c r="G74" s="8"/>
      <c r="H74" s="9">
        <v>10</v>
      </c>
    </row>
    <row r="75" spans="2:8" ht="13.8" x14ac:dyDescent="0.3">
      <c r="B75" s="15">
        <v>29</v>
      </c>
      <c r="C75" s="17" t="s">
        <v>138</v>
      </c>
      <c r="D75" s="16"/>
      <c r="E75" s="15" t="s">
        <v>57</v>
      </c>
      <c r="F75" s="94">
        <v>3.6481481481481483E-2</v>
      </c>
      <c r="G75" s="8" t="s">
        <v>7</v>
      </c>
      <c r="H75" s="9">
        <v>10</v>
      </c>
    </row>
    <row r="76" spans="2:8" ht="13.8" x14ac:dyDescent="0.3">
      <c r="B76" s="15">
        <v>31</v>
      </c>
      <c r="C76" s="17" t="s">
        <v>46</v>
      </c>
      <c r="D76" s="20"/>
      <c r="E76" s="15" t="s">
        <v>6</v>
      </c>
      <c r="F76" s="94">
        <v>3.664351851851852E-2</v>
      </c>
      <c r="G76" s="8"/>
      <c r="H76" s="9">
        <v>9</v>
      </c>
    </row>
    <row r="77" spans="2:8" ht="13.8" x14ac:dyDescent="0.3">
      <c r="B77" s="15">
        <v>33</v>
      </c>
      <c r="C77" s="17" t="s">
        <v>38</v>
      </c>
      <c r="D77" s="16"/>
      <c r="E77" s="15" t="s">
        <v>6</v>
      </c>
      <c r="F77" s="94">
        <v>3.6724537037037035E-2</v>
      </c>
      <c r="G77" s="8"/>
      <c r="H77" s="9">
        <v>8</v>
      </c>
    </row>
    <row r="78" spans="2:8" ht="13.8" x14ac:dyDescent="0.3">
      <c r="B78" s="15">
        <v>37</v>
      </c>
      <c r="C78" s="17" t="s">
        <v>139</v>
      </c>
      <c r="D78" s="16"/>
      <c r="E78" s="15" t="s">
        <v>9</v>
      </c>
      <c r="F78" s="94">
        <v>3.7164351851851851E-2</v>
      </c>
      <c r="G78" s="93" t="s">
        <v>7</v>
      </c>
      <c r="H78" s="9">
        <v>8</v>
      </c>
    </row>
    <row r="79" spans="2:8" ht="13.8" x14ac:dyDescent="0.3">
      <c r="B79" s="15">
        <v>40</v>
      </c>
      <c r="C79" s="17" t="s">
        <v>114</v>
      </c>
      <c r="D79" s="16"/>
      <c r="E79" s="15" t="s">
        <v>9</v>
      </c>
      <c r="F79" s="94">
        <v>3.784722222222222E-2</v>
      </c>
      <c r="G79" s="93" t="s">
        <v>7</v>
      </c>
      <c r="H79" s="9">
        <v>7</v>
      </c>
    </row>
    <row r="80" spans="2:8" ht="13.8" x14ac:dyDescent="0.3">
      <c r="B80" s="15">
        <v>47</v>
      </c>
      <c r="C80" s="17" t="s">
        <v>70</v>
      </c>
      <c r="D80" s="16"/>
      <c r="E80" s="15" t="s">
        <v>9</v>
      </c>
      <c r="F80" s="94">
        <v>3.8599537037037036E-2</v>
      </c>
      <c r="G80" s="93"/>
      <c r="H80" s="9">
        <v>6</v>
      </c>
    </row>
    <row r="81" spans="2:8" ht="13.8" x14ac:dyDescent="0.3">
      <c r="B81" s="15">
        <v>49</v>
      </c>
      <c r="C81" s="17" t="s">
        <v>43</v>
      </c>
      <c r="D81" s="16"/>
      <c r="E81" s="15" t="s">
        <v>6</v>
      </c>
      <c r="F81" s="94">
        <v>3.8946759259259257E-2</v>
      </c>
      <c r="G81" s="93"/>
      <c r="H81" s="9">
        <v>7</v>
      </c>
    </row>
    <row r="82" spans="2:8" ht="13.8" x14ac:dyDescent="0.3">
      <c r="B82" s="15">
        <v>51</v>
      </c>
      <c r="C82" s="17" t="s">
        <v>91</v>
      </c>
      <c r="D82" s="16"/>
      <c r="E82" s="15" t="s">
        <v>9</v>
      </c>
      <c r="F82" s="94">
        <v>3.936342592592592E-2</v>
      </c>
      <c r="G82" s="93"/>
      <c r="H82" s="9">
        <v>5</v>
      </c>
    </row>
    <row r="83" spans="2:8" ht="13.8" x14ac:dyDescent="0.3">
      <c r="B83" s="15">
        <v>61</v>
      </c>
      <c r="C83" s="17" t="s">
        <v>100</v>
      </c>
      <c r="D83" s="16"/>
      <c r="E83" s="15" t="s">
        <v>9</v>
      </c>
      <c r="F83" s="94">
        <v>4.0289351851851847E-2</v>
      </c>
      <c r="G83" s="93" t="s">
        <v>7</v>
      </c>
      <c r="H83" s="9">
        <v>4</v>
      </c>
    </row>
    <row r="84" spans="2:8" ht="13.8" x14ac:dyDescent="0.3">
      <c r="B84" s="15">
        <v>65</v>
      </c>
      <c r="C84" s="17" t="s">
        <v>140</v>
      </c>
      <c r="D84" s="16"/>
      <c r="E84" s="15" t="s">
        <v>57</v>
      </c>
      <c r="F84" s="94">
        <v>4.0856481481481487E-2</v>
      </c>
      <c r="G84" s="93" t="s">
        <v>7</v>
      </c>
      <c r="H84" s="9">
        <v>9</v>
      </c>
    </row>
    <row r="85" spans="2:8" ht="13.8" x14ac:dyDescent="0.3">
      <c r="B85" s="15">
        <v>78</v>
      </c>
      <c r="C85" s="17" t="s">
        <v>61</v>
      </c>
      <c r="D85" s="16"/>
      <c r="E85" s="15" t="s">
        <v>6</v>
      </c>
      <c r="F85" s="94">
        <v>4.1956018518518517E-2</v>
      </c>
      <c r="G85" s="93"/>
      <c r="H85" s="9">
        <v>6</v>
      </c>
    </row>
    <row r="86" spans="2:8" ht="13.8" x14ac:dyDescent="0.3">
      <c r="B86" s="15">
        <v>81</v>
      </c>
      <c r="C86" s="17" t="s">
        <v>58</v>
      </c>
      <c r="D86" s="16"/>
      <c r="E86" s="15" t="s">
        <v>63</v>
      </c>
      <c r="F86" s="94">
        <v>4.2129629629629628E-2</v>
      </c>
      <c r="G86" s="93"/>
      <c r="H86" s="9">
        <v>10</v>
      </c>
    </row>
    <row r="87" spans="2:8" ht="13.8" x14ac:dyDescent="0.3">
      <c r="B87" s="15">
        <v>87</v>
      </c>
      <c r="C87" s="17" t="s">
        <v>65</v>
      </c>
      <c r="D87" s="16"/>
      <c r="E87" s="15" t="s">
        <v>57</v>
      </c>
      <c r="F87" s="94">
        <v>4.2604166666666665E-2</v>
      </c>
      <c r="G87" s="93"/>
      <c r="H87" s="9">
        <v>8</v>
      </c>
    </row>
    <row r="88" spans="2:8" ht="13.8" x14ac:dyDescent="0.3">
      <c r="B88" s="15">
        <v>98</v>
      </c>
      <c r="C88" s="17" t="s">
        <v>10</v>
      </c>
      <c r="D88" s="16"/>
      <c r="E88" s="15" t="s">
        <v>63</v>
      </c>
      <c r="F88" s="94">
        <v>4.4548611111111108E-2</v>
      </c>
      <c r="G88" s="93"/>
      <c r="H88" s="9">
        <v>9</v>
      </c>
    </row>
    <row r="89" spans="2:8" ht="13.8" x14ac:dyDescent="0.3">
      <c r="B89" s="15">
        <v>117</v>
      </c>
      <c r="C89" s="17" t="s">
        <v>60</v>
      </c>
      <c r="D89" s="16"/>
      <c r="E89" s="15" t="s">
        <v>9</v>
      </c>
      <c r="F89" s="94">
        <v>4.6365740740740742E-2</v>
      </c>
      <c r="G89" s="93"/>
      <c r="H89" s="9">
        <v>3</v>
      </c>
    </row>
    <row r="90" spans="2:8" ht="13.8" x14ac:dyDescent="0.3">
      <c r="B90" s="15">
        <v>119</v>
      </c>
      <c r="C90" s="17" t="s">
        <v>141</v>
      </c>
      <c r="D90" s="16"/>
      <c r="E90" s="15" t="s">
        <v>57</v>
      </c>
      <c r="F90" s="94">
        <v>4.6435185185185184E-2</v>
      </c>
      <c r="G90" s="93" t="s">
        <v>7</v>
      </c>
      <c r="H90" s="9">
        <v>7</v>
      </c>
    </row>
    <row r="91" spans="2:8" ht="13.8" x14ac:dyDescent="0.3">
      <c r="B91" s="15">
        <v>126</v>
      </c>
      <c r="C91" s="17" t="s">
        <v>142</v>
      </c>
      <c r="D91" s="16"/>
      <c r="E91" s="15" t="s">
        <v>9</v>
      </c>
      <c r="F91" s="94">
        <v>4.7858796296296295E-2</v>
      </c>
      <c r="G91" s="93" t="s">
        <v>7</v>
      </c>
      <c r="H91" s="9">
        <v>2</v>
      </c>
    </row>
    <row r="92" spans="2:8" ht="13.8" x14ac:dyDescent="0.3">
      <c r="B92" s="15">
        <v>130</v>
      </c>
      <c r="C92" s="17" t="s">
        <v>143</v>
      </c>
      <c r="D92" s="16"/>
      <c r="E92" s="15" t="s">
        <v>63</v>
      </c>
      <c r="F92" s="94">
        <v>4.8877314814814811E-2</v>
      </c>
      <c r="G92" s="93"/>
      <c r="H92" s="9">
        <v>8</v>
      </c>
    </row>
    <row r="93" spans="2:8" ht="13.8" x14ac:dyDescent="0.3">
      <c r="B93" s="15">
        <v>147</v>
      </c>
      <c r="C93" s="17" t="s">
        <v>81</v>
      </c>
      <c r="D93" s="16"/>
      <c r="E93" s="15" t="s">
        <v>57</v>
      </c>
      <c r="F93" s="94">
        <v>5.5266203703703699E-2</v>
      </c>
      <c r="G93" s="93" t="s">
        <v>7</v>
      </c>
      <c r="H93" s="9">
        <v>6</v>
      </c>
    </row>
    <row r="94" spans="2:8" ht="13.8" x14ac:dyDescent="0.3">
      <c r="B94" s="15">
        <v>148</v>
      </c>
      <c r="C94" s="17" t="s">
        <v>79</v>
      </c>
      <c r="D94" s="16"/>
      <c r="E94" s="15" t="s">
        <v>57</v>
      </c>
      <c r="F94" s="94">
        <v>5.603009259259259E-2</v>
      </c>
      <c r="G94" s="93" t="s">
        <v>7</v>
      </c>
      <c r="H94" s="9">
        <v>5</v>
      </c>
    </row>
    <row r="95" spans="2:8" ht="13.8" x14ac:dyDescent="0.3">
      <c r="B95" s="15">
        <v>152</v>
      </c>
      <c r="C95" s="17" t="s">
        <v>59</v>
      </c>
      <c r="D95" s="16"/>
      <c r="E95" s="15" t="s">
        <v>57</v>
      </c>
      <c r="F95" s="94">
        <v>5.932870370370371E-2</v>
      </c>
      <c r="G95" s="93" t="s">
        <v>7</v>
      </c>
      <c r="H95" s="9">
        <v>4</v>
      </c>
    </row>
    <row r="96" spans="2:8" x14ac:dyDescent="0.25">
      <c r="B96" s="22"/>
      <c r="C96" s="22"/>
      <c r="D96" s="23"/>
      <c r="E96" s="22"/>
      <c r="F96" s="22"/>
      <c r="G96" s="22"/>
      <c r="H96" s="21"/>
    </row>
    <row r="98" spans="2:8" ht="13.8" x14ac:dyDescent="0.3">
      <c r="B98" s="10" t="s">
        <v>67</v>
      </c>
      <c r="C98" s="11"/>
      <c r="D98" s="1"/>
      <c r="E98" s="1"/>
      <c r="F98" s="2"/>
      <c r="G98" s="2"/>
      <c r="H98" s="3"/>
    </row>
    <row r="99" spans="2:8" s="88" customFormat="1" ht="13.8" x14ac:dyDescent="0.3">
      <c r="B99" s="12" t="s">
        <v>147</v>
      </c>
      <c r="C99" s="13" t="s">
        <v>148</v>
      </c>
      <c r="D99" s="4"/>
      <c r="E99" s="4" t="s">
        <v>149</v>
      </c>
      <c r="F99" s="4"/>
      <c r="G99" s="4" t="s">
        <v>150</v>
      </c>
      <c r="H99" s="87"/>
    </row>
    <row r="100" spans="2:8" ht="13.8" x14ac:dyDescent="0.3">
      <c r="B100" s="5" t="s">
        <v>1</v>
      </c>
      <c r="C100" s="14" t="s">
        <v>2</v>
      </c>
      <c r="D100" s="6"/>
      <c r="E100" s="6" t="s">
        <v>3</v>
      </c>
      <c r="F100" s="6" t="s">
        <v>8</v>
      </c>
      <c r="G100" s="6" t="s">
        <v>4</v>
      </c>
      <c r="H100" s="7" t="s">
        <v>5</v>
      </c>
    </row>
    <row r="101" spans="2:8" ht="13.8" x14ac:dyDescent="0.3">
      <c r="B101" s="15">
        <v>5</v>
      </c>
      <c r="C101" s="17" t="s">
        <v>151</v>
      </c>
      <c r="D101" s="16"/>
      <c r="E101" s="15" t="s">
        <v>9</v>
      </c>
      <c r="F101" s="98">
        <v>45.11</v>
      </c>
      <c r="G101" s="8"/>
      <c r="H101" s="9">
        <v>10</v>
      </c>
    </row>
    <row r="102" spans="2:8" ht="13.8" x14ac:dyDescent="0.3">
      <c r="B102" s="15">
        <v>16</v>
      </c>
      <c r="C102" s="17" t="s">
        <v>138</v>
      </c>
      <c r="D102" s="16"/>
      <c r="E102" s="15" t="s">
        <v>57</v>
      </c>
      <c r="F102" s="98" t="s">
        <v>152</v>
      </c>
      <c r="G102" s="8" t="s">
        <v>82</v>
      </c>
      <c r="H102" s="9">
        <v>15</v>
      </c>
    </row>
    <row r="103" spans="2:8" ht="13.8" x14ac:dyDescent="0.3">
      <c r="B103" s="15">
        <v>21</v>
      </c>
      <c r="C103" s="17" t="s">
        <v>38</v>
      </c>
      <c r="D103" s="16"/>
      <c r="E103" s="15" t="s">
        <v>6</v>
      </c>
      <c r="F103" s="98" t="s">
        <v>153</v>
      </c>
      <c r="G103" s="8"/>
      <c r="H103" s="9">
        <v>10</v>
      </c>
    </row>
    <row r="104" spans="2:8" ht="13.8" x14ac:dyDescent="0.3">
      <c r="B104" s="15">
        <v>25</v>
      </c>
      <c r="C104" s="17" t="s">
        <v>15</v>
      </c>
      <c r="D104" s="16"/>
      <c r="E104" s="15" t="s">
        <v>63</v>
      </c>
      <c r="F104" s="98" t="s">
        <v>154</v>
      </c>
      <c r="G104" s="8"/>
      <c r="H104" s="9">
        <v>10</v>
      </c>
    </row>
    <row r="105" spans="2:8" ht="13.8" x14ac:dyDescent="0.3">
      <c r="B105" s="15">
        <v>30</v>
      </c>
      <c r="C105" s="17" t="s">
        <v>46</v>
      </c>
      <c r="D105" s="20"/>
      <c r="E105" s="15" t="s">
        <v>6</v>
      </c>
      <c r="F105" s="98">
        <v>54.31</v>
      </c>
      <c r="G105" s="8"/>
      <c r="H105" s="9">
        <v>9</v>
      </c>
    </row>
    <row r="106" spans="2:8" ht="13.8" x14ac:dyDescent="0.3">
      <c r="B106" s="15">
        <v>44</v>
      </c>
      <c r="C106" s="17" t="s">
        <v>43</v>
      </c>
      <c r="D106" s="16"/>
      <c r="E106" s="15" t="s">
        <v>6</v>
      </c>
      <c r="F106" s="98" t="s">
        <v>155</v>
      </c>
      <c r="G106" s="8"/>
      <c r="H106" s="9">
        <v>8</v>
      </c>
    </row>
    <row r="107" spans="2:8" ht="13.8" x14ac:dyDescent="0.3">
      <c r="B107" s="15">
        <v>45</v>
      </c>
      <c r="C107" s="17" t="s">
        <v>70</v>
      </c>
      <c r="D107" s="16"/>
      <c r="E107" s="15" t="s">
        <v>9</v>
      </c>
      <c r="F107" s="98" t="s">
        <v>156</v>
      </c>
      <c r="G107" s="93"/>
      <c r="H107" s="9">
        <v>9</v>
      </c>
    </row>
    <row r="108" spans="2:8" ht="13.8" x14ac:dyDescent="0.3">
      <c r="B108" s="15">
        <v>51</v>
      </c>
      <c r="C108" s="17" t="s">
        <v>140</v>
      </c>
      <c r="D108" s="16"/>
      <c r="E108" s="15" t="s">
        <v>57</v>
      </c>
      <c r="F108" s="98" t="s">
        <v>157</v>
      </c>
      <c r="G108" s="93" t="s">
        <v>82</v>
      </c>
      <c r="H108" s="9">
        <v>14</v>
      </c>
    </row>
    <row r="109" spans="2:8" ht="13.8" x14ac:dyDescent="0.3">
      <c r="B109" s="15">
        <v>55</v>
      </c>
      <c r="C109" s="17" t="s">
        <v>91</v>
      </c>
      <c r="D109" s="16"/>
      <c r="E109" s="15" t="s">
        <v>9</v>
      </c>
      <c r="F109" s="98" t="s">
        <v>158</v>
      </c>
      <c r="G109" s="93"/>
      <c r="H109" s="9">
        <v>8</v>
      </c>
    </row>
    <row r="110" spans="2:8" ht="13.8" x14ac:dyDescent="0.3">
      <c r="B110" s="15">
        <v>56</v>
      </c>
      <c r="C110" s="17" t="s">
        <v>160</v>
      </c>
      <c r="D110" s="16"/>
      <c r="E110" s="15" t="s">
        <v>63</v>
      </c>
      <c r="F110" s="98" t="s">
        <v>159</v>
      </c>
      <c r="G110" s="93"/>
      <c r="H110" s="9">
        <v>9</v>
      </c>
    </row>
    <row r="111" spans="2:8" ht="13.8" x14ac:dyDescent="0.3">
      <c r="B111" s="15">
        <v>98</v>
      </c>
      <c r="C111" s="17" t="s">
        <v>79</v>
      </c>
      <c r="D111" s="16"/>
      <c r="E111" s="15" t="s">
        <v>57</v>
      </c>
      <c r="F111" s="98" t="s">
        <v>161</v>
      </c>
      <c r="G111" s="93"/>
      <c r="H111" s="9">
        <v>8</v>
      </c>
    </row>
    <row r="112" spans="2:8" x14ac:dyDescent="0.25">
      <c r="B112" s="22"/>
      <c r="C112" s="22"/>
      <c r="D112" s="23"/>
      <c r="E112" s="22"/>
      <c r="F112" s="99"/>
      <c r="G112" s="22"/>
      <c r="H112" s="21"/>
    </row>
    <row r="114" spans="2:8" ht="13.8" x14ac:dyDescent="0.3">
      <c r="B114" s="10" t="s">
        <v>67</v>
      </c>
      <c r="C114" s="11"/>
      <c r="D114" s="1"/>
      <c r="E114" s="1"/>
      <c r="F114" s="2"/>
      <c r="G114" s="2"/>
      <c r="H114" s="3"/>
    </row>
    <row r="115" spans="2:8" s="88" customFormat="1" ht="13.8" x14ac:dyDescent="0.3">
      <c r="B115" s="12" t="s">
        <v>167</v>
      </c>
      <c r="C115" s="13" t="s">
        <v>168</v>
      </c>
      <c r="D115" s="4"/>
      <c r="E115" s="4" t="s">
        <v>169</v>
      </c>
      <c r="F115" s="4"/>
      <c r="G115" s="4" t="s">
        <v>170</v>
      </c>
      <c r="H115" s="87"/>
    </row>
    <row r="116" spans="2:8" ht="13.8" x14ac:dyDescent="0.3">
      <c r="B116" s="5" t="s">
        <v>1</v>
      </c>
      <c r="C116" s="14" t="s">
        <v>2</v>
      </c>
      <c r="D116" s="6"/>
      <c r="E116" s="6" t="s">
        <v>3</v>
      </c>
      <c r="F116" s="6" t="s">
        <v>8</v>
      </c>
      <c r="G116" s="6" t="s">
        <v>4</v>
      </c>
      <c r="H116" s="7" t="s">
        <v>5</v>
      </c>
    </row>
    <row r="117" spans="2:8" ht="13.8" x14ac:dyDescent="0.3">
      <c r="B117" s="15">
        <v>6</v>
      </c>
      <c r="C117" s="17" t="s">
        <v>64</v>
      </c>
      <c r="D117" s="16"/>
      <c r="E117" s="15" t="s">
        <v>9</v>
      </c>
      <c r="F117" s="100">
        <v>0.68055555555555547</v>
      </c>
      <c r="G117" s="8" t="s">
        <v>82</v>
      </c>
      <c r="H117" s="9">
        <v>15</v>
      </c>
    </row>
    <row r="118" spans="2:8" ht="13.8" x14ac:dyDescent="0.3">
      <c r="B118" s="15">
        <v>31</v>
      </c>
      <c r="C118" s="17" t="s">
        <v>137</v>
      </c>
      <c r="D118" s="16"/>
      <c r="E118" s="15" t="s">
        <v>9</v>
      </c>
      <c r="F118" s="100">
        <v>0.76527777777777783</v>
      </c>
      <c r="G118" s="8"/>
      <c r="H118" s="9">
        <v>9</v>
      </c>
    </row>
    <row r="119" spans="2:8" ht="13.8" x14ac:dyDescent="0.3">
      <c r="B119" s="15">
        <v>39</v>
      </c>
      <c r="C119" s="17" t="s">
        <v>136</v>
      </c>
      <c r="D119" s="16"/>
      <c r="E119" s="15" t="s">
        <v>9</v>
      </c>
      <c r="F119" s="100">
        <v>0.77569444444444446</v>
      </c>
      <c r="G119" s="8"/>
      <c r="H119" s="9">
        <v>8</v>
      </c>
    </row>
    <row r="120" spans="2:8" ht="13.8" x14ac:dyDescent="0.3">
      <c r="B120" s="15">
        <v>43</v>
      </c>
      <c r="C120" s="17" t="s">
        <v>30</v>
      </c>
      <c r="D120" s="16"/>
      <c r="E120" s="15" t="s">
        <v>6</v>
      </c>
      <c r="F120" s="100">
        <v>0.77847222222222223</v>
      </c>
      <c r="G120" s="8" t="s">
        <v>82</v>
      </c>
      <c r="H120" s="9">
        <v>15</v>
      </c>
    </row>
    <row r="121" spans="2:8" ht="13.8" x14ac:dyDescent="0.3">
      <c r="B121" s="15">
        <v>50</v>
      </c>
      <c r="C121" s="17" t="s">
        <v>171</v>
      </c>
      <c r="D121" s="20"/>
      <c r="E121" s="15" t="s">
        <v>57</v>
      </c>
      <c r="F121" s="100">
        <v>0.80486111111111114</v>
      </c>
      <c r="G121" s="8" t="s">
        <v>82</v>
      </c>
      <c r="H121" s="9">
        <v>15</v>
      </c>
    </row>
    <row r="122" spans="2:8" ht="13.8" x14ac:dyDescent="0.3">
      <c r="B122" s="15">
        <v>75</v>
      </c>
      <c r="C122" s="17" t="s">
        <v>172</v>
      </c>
      <c r="D122" s="16"/>
      <c r="E122" s="15" t="s">
        <v>9</v>
      </c>
      <c r="F122" s="100">
        <v>0.86041666666666661</v>
      </c>
      <c r="G122" s="8" t="s">
        <v>7</v>
      </c>
      <c r="H122" s="9">
        <v>7</v>
      </c>
    </row>
    <row r="123" spans="2:8" ht="13.8" x14ac:dyDescent="0.3">
      <c r="B123" s="15">
        <v>78</v>
      </c>
      <c r="C123" s="17" t="s">
        <v>14</v>
      </c>
      <c r="D123" s="16"/>
      <c r="E123" s="15" t="s">
        <v>6</v>
      </c>
      <c r="F123" s="100">
        <v>0.8666666666666667</v>
      </c>
      <c r="G123" s="93"/>
      <c r="H123" s="9">
        <v>9</v>
      </c>
    </row>
    <row r="124" spans="2:8" ht="13.8" x14ac:dyDescent="0.3">
      <c r="B124" s="15">
        <v>89</v>
      </c>
      <c r="C124" s="17" t="s">
        <v>39</v>
      </c>
      <c r="D124" s="16"/>
      <c r="E124" s="15" t="s">
        <v>6</v>
      </c>
      <c r="F124" s="100">
        <v>0.8847222222222223</v>
      </c>
      <c r="G124" s="93" t="s">
        <v>82</v>
      </c>
      <c r="H124" s="9">
        <v>13</v>
      </c>
    </row>
    <row r="125" spans="2:8" ht="13.8" x14ac:dyDescent="0.3">
      <c r="B125" s="15">
        <v>93</v>
      </c>
      <c r="C125" s="17" t="s">
        <v>46</v>
      </c>
      <c r="D125" s="16"/>
      <c r="E125" s="15" t="s">
        <v>6</v>
      </c>
      <c r="F125" s="100">
        <v>0.89236111111111116</v>
      </c>
      <c r="G125" s="93" t="s">
        <v>184</v>
      </c>
      <c r="H125" s="9">
        <v>7</v>
      </c>
    </row>
    <row r="126" spans="2:8" ht="13.8" x14ac:dyDescent="0.3">
      <c r="B126" s="15">
        <v>94</v>
      </c>
      <c r="C126" s="17" t="s">
        <v>43</v>
      </c>
      <c r="D126" s="16"/>
      <c r="E126" s="15" t="s">
        <v>6</v>
      </c>
      <c r="F126" s="100">
        <v>0.8930555555555556</v>
      </c>
      <c r="G126" s="93" t="s">
        <v>184</v>
      </c>
      <c r="H126" s="9">
        <v>6</v>
      </c>
    </row>
    <row r="127" spans="2:8" ht="13.8" x14ac:dyDescent="0.3">
      <c r="B127" s="15">
        <v>98</v>
      </c>
      <c r="C127" s="17" t="s">
        <v>173</v>
      </c>
      <c r="D127" s="16"/>
      <c r="E127" s="15" t="s">
        <v>9</v>
      </c>
      <c r="F127" s="100">
        <v>0.89583333333333337</v>
      </c>
      <c r="G127" s="93" t="s">
        <v>82</v>
      </c>
      <c r="H127" s="9">
        <v>11</v>
      </c>
    </row>
    <row r="128" spans="2:8" ht="13.8" x14ac:dyDescent="0.3">
      <c r="B128" s="15">
        <v>109</v>
      </c>
      <c r="C128" s="17" t="s">
        <v>38</v>
      </c>
      <c r="D128" s="16"/>
      <c r="E128" s="15" t="s">
        <v>6</v>
      </c>
      <c r="F128" s="102">
        <v>21.58</v>
      </c>
      <c r="G128" s="93"/>
      <c r="H128" s="9">
        <v>5</v>
      </c>
    </row>
    <row r="129" spans="2:8" ht="13.8" x14ac:dyDescent="0.3">
      <c r="B129" s="15">
        <v>108</v>
      </c>
      <c r="C129" s="17" t="s">
        <v>11</v>
      </c>
      <c r="D129" s="16"/>
      <c r="E129" s="15" t="s">
        <v>6</v>
      </c>
      <c r="F129" s="100">
        <v>0.91666666666666663</v>
      </c>
      <c r="G129" s="93" t="s">
        <v>82</v>
      </c>
      <c r="H129" s="9">
        <v>9</v>
      </c>
    </row>
    <row r="130" spans="2:8" ht="13.8" x14ac:dyDescent="0.3">
      <c r="B130" s="15">
        <v>111</v>
      </c>
      <c r="C130" s="17" t="s">
        <v>114</v>
      </c>
      <c r="D130" s="16"/>
      <c r="E130" s="15" t="s">
        <v>9</v>
      </c>
      <c r="F130" s="100">
        <v>0.91666666666666663</v>
      </c>
      <c r="G130" s="93" t="s">
        <v>7</v>
      </c>
      <c r="H130" s="9">
        <v>5</v>
      </c>
    </row>
    <row r="131" spans="2:8" ht="13.8" x14ac:dyDescent="0.3">
      <c r="B131" s="15">
        <v>125</v>
      </c>
      <c r="C131" s="17" t="s">
        <v>70</v>
      </c>
      <c r="D131" s="16"/>
      <c r="E131" s="15" t="s">
        <v>9</v>
      </c>
      <c r="F131" s="100">
        <v>0.94097222222222221</v>
      </c>
      <c r="G131" s="93" t="s">
        <v>7</v>
      </c>
      <c r="H131" s="9">
        <v>4</v>
      </c>
    </row>
    <row r="132" spans="2:8" ht="13.8" x14ac:dyDescent="0.3">
      <c r="B132" s="15">
        <v>127</v>
      </c>
      <c r="C132" s="17" t="s">
        <v>140</v>
      </c>
      <c r="D132" s="16"/>
      <c r="E132" s="15" t="s">
        <v>57</v>
      </c>
      <c r="F132" s="100">
        <v>0.94652777777777775</v>
      </c>
      <c r="G132" s="93" t="s">
        <v>7</v>
      </c>
      <c r="H132" s="9">
        <v>9</v>
      </c>
    </row>
    <row r="133" spans="2:8" ht="13.8" x14ac:dyDescent="0.3">
      <c r="B133" s="15">
        <v>129</v>
      </c>
      <c r="C133" s="17" t="s">
        <v>174</v>
      </c>
      <c r="D133" s="16"/>
      <c r="E133" s="15" t="s">
        <v>63</v>
      </c>
      <c r="F133" s="100">
        <v>0.95000000000000007</v>
      </c>
      <c r="G133" s="93" t="s">
        <v>82</v>
      </c>
      <c r="H133" s="9">
        <v>15</v>
      </c>
    </row>
    <row r="134" spans="2:8" ht="13.8" x14ac:dyDescent="0.3">
      <c r="B134" s="15">
        <v>140</v>
      </c>
      <c r="C134" s="17" t="s">
        <v>175</v>
      </c>
      <c r="D134" s="16"/>
      <c r="E134" s="15" t="s">
        <v>9</v>
      </c>
      <c r="F134" s="100">
        <v>0.96319444444444446</v>
      </c>
      <c r="G134" s="93" t="s">
        <v>82</v>
      </c>
      <c r="H134" s="9">
        <v>8</v>
      </c>
    </row>
    <row r="135" spans="2:8" ht="13.8" x14ac:dyDescent="0.3">
      <c r="B135" s="15">
        <v>146</v>
      </c>
      <c r="C135" s="17" t="s">
        <v>176</v>
      </c>
      <c r="D135" s="16"/>
      <c r="E135" s="15" t="s">
        <v>57</v>
      </c>
      <c r="F135" s="100">
        <v>0.97152777777777777</v>
      </c>
      <c r="G135" s="93" t="s">
        <v>7</v>
      </c>
      <c r="H135" s="9">
        <v>8</v>
      </c>
    </row>
    <row r="136" spans="2:8" ht="13.8" x14ac:dyDescent="0.3">
      <c r="B136" s="15">
        <v>153</v>
      </c>
      <c r="C136" s="17" t="s">
        <v>177</v>
      </c>
      <c r="D136" s="16"/>
      <c r="E136" s="15" t="s">
        <v>57</v>
      </c>
      <c r="F136" s="100">
        <v>0.97986111111111107</v>
      </c>
      <c r="G136" s="93" t="s">
        <v>7</v>
      </c>
      <c r="H136" s="9">
        <v>7</v>
      </c>
    </row>
    <row r="137" spans="2:8" ht="13.8" x14ac:dyDescent="0.3">
      <c r="B137" s="15">
        <v>154</v>
      </c>
      <c r="C137" s="17" t="s">
        <v>178</v>
      </c>
      <c r="D137" s="16"/>
      <c r="E137" s="15" t="s">
        <v>9</v>
      </c>
      <c r="F137" s="100">
        <v>0.98125000000000007</v>
      </c>
      <c r="G137" s="93" t="s">
        <v>7</v>
      </c>
      <c r="H137" s="9">
        <v>2</v>
      </c>
    </row>
    <row r="138" spans="2:8" ht="13.8" x14ac:dyDescent="0.3">
      <c r="B138" s="15">
        <v>170</v>
      </c>
      <c r="C138" s="17" t="s">
        <v>75</v>
      </c>
      <c r="D138" s="16"/>
      <c r="E138" s="15" t="s">
        <v>9</v>
      </c>
      <c r="F138" s="101">
        <v>1.0104166666666667</v>
      </c>
      <c r="G138" s="93"/>
      <c r="H138" s="9">
        <v>2</v>
      </c>
    </row>
    <row r="139" spans="2:8" ht="13.8" x14ac:dyDescent="0.3">
      <c r="B139" s="15">
        <v>175</v>
      </c>
      <c r="C139" s="17" t="s">
        <v>91</v>
      </c>
      <c r="D139" s="16"/>
      <c r="E139" s="15" t="s">
        <v>9</v>
      </c>
      <c r="F139" s="101">
        <v>1.0173611111111112</v>
      </c>
      <c r="G139" s="93" t="s">
        <v>7</v>
      </c>
      <c r="H139" s="9">
        <v>2</v>
      </c>
    </row>
    <row r="140" spans="2:8" ht="13.8" x14ac:dyDescent="0.3">
      <c r="B140" s="15">
        <v>181</v>
      </c>
      <c r="C140" s="17" t="s">
        <v>100</v>
      </c>
      <c r="D140" s="16"/>
      <c r="E140" s="15" t="s">
        <v>9</v>
      </c>
      <c r="F140" s="101">
        <v>1.0395833333333333</v>
      </c>
      <c r="G140" s="93" t="s">
        <v>82</v>
      </c>
      <c r="H140" s="9">
        <v>7</v>
      </c>
    </row>
    <row r="141" spans="2:8" ht="13.8" x14ac:dyDescent="0.3">
      <c r="B141" s="15">
        <v>184</v>
      </c>
      <c r="C141" s="17" t="s">
        <v>58</v>
      </c>
      <c r="D141" s="16"/>
      <c r="E141" s="15" t="s">
        <v>63</v>
      </c>
      <c r="F141" s="101">
        <v>1.0451388888888888</v>
      </c>
      <c r="G141" s="93" t="s">
        <v>82</v>
      </c>
      <c r="H141" s="9">
        <v>14</v>
      </c>
    </row>
    <row r="142" spans="2:8" ht="13.8" x14ac:dyDescent="0.3">
      <c r="B142" s="15">
        <v>185</v>
      </c>
      <c r="C142" s="17" t="s">
        <v>179</v>
      </c>
      <c r="D142" s="16"/>
      <c r="E142" s="15" t="s">
        <v>9</v>
      </c>
      <c r="F142" s="101">
        <v>1.0520833333333333</v>
      </c>
      <c r="G142" s="93" t="s">
        <v>7</v>
      </c>
      <c r="H142" s="9">
        <v>2</v>
      </c>
    </row>
    <row r="143" spans="2:8" ht="13.8" x14ac:dyDescent="0.3">
      <c r="B143" s="15">
        <v>203</v>
      </c>
      <c r="C143" s="17" t="s">
        <v>180</v>
      </c>
      <c r="D143" s="16"/>
      <c r="E143" s="15" t="s">
        <v>9</v>
      </c>
      <c r="F143" s="101">
        <v>1.1006944444444444</v>
      </c>
      <c r="G143" s="93" t="s">
        <v>7</v>
      </c>
      <c r="H143" s="9">
        <v>2</v>
      </c>
    </row>
    <row r="144" spans="2:8" ht="13.8" x14ac:dyDescent="0.3">
      <c r="B144" s="15">
        <v>205</v>
      </c>
      <c r="C144" s="17" t="s">
        <v>181</v>
      </c>
      <c r="D144" s="16"/>
      <c r="E144" s="15" t="s">
        <v>9</v>
      </c>
      <c r="F144" s="101">
        <v>1.10625</v>
      </c>
      <c r="G144" s="93" t="s">
        <v>82</v>
      </c>
      <c r="H144" s="9">
        <v>7</v>
      </c>
    </row>
    <row r="145" spans="2:8" ht="13.8" x14ac:dyDescent="0.3">
      <c r="B145" s="15">
        <v>210</v>
      </c>
      <c r="C145" s="17" t="s">
        <v>62</v>
      </c>
      <c r="D145" s="16"/>
      <c r="E145" s="15" t="s">
        <v>63</v>
      </c>
      <c r="F145" s="101">
        <v>1.1263888888888889</v>
      </c>
      <c r="G145" s="93" t="s">
        <v>82</v>
      </c>
      <c r="H145" s="9">
        <v>13</v>
      </c>
    </row>
    <row r="146" spans="2:8" ht="13.8" x14ac:dyDescent="0.3">
      <c r="B146" s="15">
        <v>218</v>
      </c>
      <c r="C146" s="17" t="s">
        <v>182</v>
      </c>
      <c r="D146" s="16"/>
      <c r="E146" s="15" t="s">
        <v>9</v>
      </c>
      <c r="F146" s="101">
        <v>1.1576388888888889</v>
      </c>
      <c r="G146" s="93"/>
      <c r="H146" s="9">
        <v>2</v>
      </c>
    </row>
    <row r="147" spans="2:8" ht="13.8" x14ac:dyDescent="0.3">
      <c r="B147" s="15">
        <v>231</v>
      </c>
      <c r="C147" s="17" t="s">
        <v>183</v>
      </c>
      <c r="D147" s="16"/>
      <c r="E147" s="15" t="s">
        <v>9</v>
      </c>
      <c r="F147" s="101">
        <v>1.2215277777777778</v>
      </c>
      <c r="G147" s="93" t="s">
        <v>7</v>
      </c>
      <c r="H147" s="9">
        <v>2</v>
      </c>
    </row>
    <row r="148" spans="2:8" ht="13.8" x14ac:dyDescent="0.3">
      <c r="B148" s="15">
        <v>235</v>
      </c>
      <c r="C148" s="17" t="s">
        <v>143</v>
      </c>
      <c r="D148" s="16"/>
      <c r="E148" s="15" t="s">
        <v>63</v>
      </c>
      <c r="F148" s="101">
        <v>1.2326388888888888</v>
      </c>
      <c r="G148" s="93" t="s">
        <v>82</v>
      </c>
      <c r="H148" s="9">
        <v>12</v>
      </c>
    </row>
    <row r="149" spans="2:8" ht="13.8" x14ac:dyDescent="0.3">
      <c r="B149" s="15">
        <v>241</v>
      </c>
      <c r="C149" s="17" t="s">
        <v>142</v>
      </c>
      <c r="D149" s="16"/>
      <c r="E149" s="15" t="s">
        <v>9</v>
      </c>
      <c r="F149" s="101">
        <v>1.2590277777777776</v>
      </c>
      <c r="G149" s="93" t="s">
        <v>82</v>
      </c>
      <c r="H149" s="9">
        <v>7</v>
      </c>
    </row>
    <row r="150" spans="2:8" ht="13.8" x14ac:dyDescent="0.3">
      <c r="B150" s="15">
        <v>248</v>
      </c>
      <c r="C150" s="17" t="s">
        <v>102</v>
      </c>
      <c r="D150" s="16"/>
      <c r="E150" s="15" t="s">
        <v>57</v>
      </c>
      <c r="F150" s="101">
        <v>1.28125</v>
      </c>
      <c r="G150" s="93" t="s">
        <v>82</v>
      </c>
      <c r="H150" s="9">
        <v>11</v>
      </c>
    </row>
    <row r="151" spans="2:8" ht="13.8" x14ac:dyDescent="0.3">
      <c r="B151" s="15">
        <v>255</v>
      </c>
      <c r="C151" s="17" t="s">
        <v>42</v>
      </c>
      <c r="D151" s="16"/>
      <c r="E151" s="15" t="s">
        <v>63</v>
      </c>
      <c r="F151" s="101">
        <v>1.3506944444444444</v>
      </c>
      <c r="G151" s="93" t="s">
        <v>7</v>
      </c>
      <c r="H151" s="9">
        <v>6</v>
      </c>
    </row>
    <row r="152" spans="2:8" ht="13.8" x14ac:dyDescent="0.3">
      <c r="B152" s="15">
        <v>267</v>
      </c>
      <c r="C152" s="17" t="s">
        <v>79</v>
      </c>
      <c r="D152" s="16"/>
      <c r="E152" s="15" t="s">
        <v>57</v>
      </c>
      <c r="F152" s="101">
        <v>1.4312500000000001</v>
      </c>
      <c r="G152" s="93"/>
      <c r="H152" s="9">
        <v>5</v>
      </c>
    </row>
    <row r="153" spans="2:8" ht="13.8" x14ac:dyDescent="0.3">
      <c r="B153" s="15">
        <v>270</v>
      </c>
      <c r="C153" s="17" t="s">
        <v>81</v>
      </c>
      <c r="D153" s="16"/>
      <c r="E153" s="15" t="s">
        <v>57</v>
      </c>
      <c r="F153" s="101">
        <v>1.4423611111111112</v>
      </c>
      <c r="G153" s="93"/>
      <c r="H153" s="9">
        <v>4</v>
      </c>
    </row>
    <row r="154" spans="2:8" ht="13.8" x14ac:dyDescent="0.3">
      <c r="B154" s="15">
        <v>274</v>
      </c>
      <c r="C154" s="17" t="s">
        <v>59</v>
      </c>
      <c r="D154" s="16"/>
      <c r="E154" s="15" t="s">
        <v>57</v>
      </c>
      <c r="F154" s="101">
        <v>1.48125</v>
      </c>
      <c r="G154" s="93"/>
      <c r="H154" s="9">
        <v>3</v>
      </c>
    </row>
    <row r="155" spans="2:8" ht="13.8" x14ac:dyDescent="0.3">
      <c r="B155" s="15">
        <v>279</v>
      </c>
      <c r="C155" s="17" t="s">
        <v>106</v>
      </c>
      <c r="D155" s="16"/>
      <c r="E155" s="15" t="s">
        <v>9</v>
      </c>
      <c r="F155" s="101">
        <v>1.6701388888888891</v>
      </c>
      <c r="G155" s="93" t="s">
        <v>82</v>
      </c>
      <c r="H155" s="9">
        <v>7</v>
      </c>
    </row>
    <row r="156" spans="2:8" x14ac:dyDescent="0.25">
      <c r="B156" s="22"/>
      <c r="C156" s="22"/>
      <c r="D156" s="23"/>
      <c r="E156" s="22"/>
      <c r="F156" s="22"/>
      <c r="G156" s="22"/>
      <c r="H156" s="21"/>
    </row>
    <row r="158" spans="2:8" ht="13.8" x14ac:dyDescent="0.3">
      <c r="B158" s="10" t="s">
        <v>67</v>
      </c>
      <c r="C158" s="11"/>
      <c r="D158" s="1"/>
      <c r="E158" s="1"/>
      <c r="F158" s="2"/>
      <c r="G158" s="2"/>
      <c r="H158" s="3"/>
    </row>
    <row r="159" spans="2:8" s="88" customFormat="1" ht="13.8" x14ac:dyDescent="0.3">
      <c r="B159" s="12" t="s">
        <v>187</v>
      </c>
      <c r="C159" s="13" t="s">
        <v>188</v>
      </c>
      <c r="D159" s="4"/>
      <c r="E159" s="4" t="s">
        <v>189</v>
      </c>
      <c r="F159" s="4"/>
      <c r="G159" s="4" t="s">
        <v>190</v>
      </c>
      <c r="H159" s="87"/>
    </row>
    <row r="160" spans="2:8" ht="13.8" x14ac:dyDescent="0.3">
      <c r="B160" s="5" t="s">
        <v>1</v>
      </c>
      <c r="C160" s="14" t="s">
        <v>2</v>
      </c>
      <c r="D160" s="6"/>
      <c r="E160" s="6" t="s">
        <v>3</v>
      </c>
      <c r="F160" s="6" t="s">
        <v>8</v>
      </c>
      <c r="G160" s="6" t="s">
        <v>4</v>
      </c>
      <c r="H160" s="7" t="s">
        <v>5</v>
      </c>
    </row>
    <row r="161" spans="2:8" ht="13.8" x14ac:dyDescent="0.3">
      <c r="B161" s="15">
        <v>34</v>
      </c>
      <c r="C161" s="17" t="s">
        <v>137</v>
      </c>
      <c r="D161" s="16"/>
      <c r="E161" s="15" t="s">
        <v>9</v>
      </c>
      <c r="F161" s="98" t="s">
        <v>191</v>
      </c>
      <c r="G161" s="8" t="s">
        <v>7</v>
      </c>
      <c r="H161" s="9">
        <v>10</v>
      </c>
    </row>
    <row r="162" spans="2:8" ht="13.8" x14ac:dyDescent="0.3">
      <c r="B162" s="15">
        <v>84</v>
      </c>
      <c r="C162" s="17" t="s">
        <v>14</v>
      </c>
      <c r="D162" s="16"/>
      <c r="E162" s="15" t="s">
        <v>6</v>
      </c>
      <c r="F162" s="98" t="s">
        <v>192</v>
      </c>
      <c r="G162" s="8"/>
      <c r="H162" s="9">
        <v>10</v>
      </c>
    </row>
    <row r="163" spans="2:8" ht="13.8" x14ac:dyDescent="0.3">
      <c r="B163" s="15">
        <v>121</v>
      </c>
      <c r="C163" s="17" t="s">
        <v>38</v>
      </c>
      <c r="D163" s="16"/>
      <c r="E163" s="15" t="s">
        <v>6</v>
      </c>
      <c r="F163" s="98" t="s">
        <v>193</v>
      </c>
      <c r="G163" s="8" t="s">
        <v>7</v>
      </c>
      <c r="H163" s="9">
        <v>9</v>
      </c>
    </row>
    <row r="164" spans="2:8" ht="13.8" x14ac:dyDescent="0.3">
      <c r="B164" s="15">
        <v>126</v>
      </c>
      <c r="C164" s="17" t="s">
        <v>46</v>
      </c>
      <c r="D164" s="16"/>
      <c r="E164" s="15" t="s">
        <v>6</v>
      </c>
      <c r="F164" s="98" t="s">
        <v>194</v>
      </c>
      <c r="G164" s="8" t="s">
        <v>7</v>
      </c>
      <c r="H164" s="9">
        <v>8</v>
      </c>
    </row>
    <row r="165" spans="2:8" ht="13.8" x14ac:dyDescent="0.3">
      <c r="B165" s="15">
        <v>157</v>
      </c>
      <c r="C165" s="17" t="s">
        <v>195</v>
      </c>
      <c r="D165" s="20"/>
      <c r="E165" s="15" t="s">
        <v>9</v>
      </c>
      <c r="F165" s="98" t="s">
        <v>196</v>
      </c>
      <c r="G165" s="8" t="s">
        <v>7</v>
      </c>
      <c r="H165" s="9">
        <v>9</v>
      </c>
    </row>
    <row r="166" spans="2:8" ht="13.8" x14ac:dyDescent="0.3">
      <c r="B166" s="15">
        <v>171</v>
      </c>
      <c r="C166" s="17" t="s">
        <v>197</v>
      </c>
      <c r="D166" s="16"/>
      <c r="E166" s="15" t="s">
        <v>57</v>
      </c>
      <c r="F166" s="98" t="s">
        <v>198</v>
      </c>
      <c r="G166" s="8" t="s">
        <v>7</v>
      </c>
      <c r="H166" s="9">
        <v>10</v>
      </c>
    </row>
    <row r="167" spans="2:8" ht="13.8" x14ac:dyDescent="0.3">
      <c r="B167" s="15">
        <v>172</v>
      </c>
      <c r="C167" s="17" t="s">
        <v>70</v>
      </c>
      <c r="D167" s="16"/>
      <c r="E167" s="15" t="s">
        <v>9</v>
      </c>
      <c r="F167" s="98" t="s">
        <v>199</v>
      </c>
      <c r="G167" s="93" t="s">
        <v>7</v>
      </c>
      <c r="H167" s="9">
        <v>8</v>
      </c>
    </row>
    <row r="168" spans="2:8" ht="13.8" x14ac:dyDescent="0.3">
      <c r="B168" s="15">
        <v>189</v>
      </c>
      <c r="C168" s="17" t="s">
        <v>179</v>
      </c>
      <c r="D168" s="16"/>
      <c r="E168" s="15" t="s">
        <v>9</v>
      </c>
      <c r="F168" s="98" t="s">
        <v>200</v>
      </c>
      <c r="G168" s="93" t="s">
        <v>7</v>
      </c>
      <c r="H168" s="9">
        <v>7</v>
      </c>
    </row>
    <row r="169" spans="2:8" ht="13.8" x14ac:dyDescent="0.3">
      <c r="B169" s="15">
        <v>202</v>
      </c>
      <c r="C169" s="17" t="s">
        <v>58</v>
      </c>
      <c r="D169" s="16"/>
      <c r="E169" s="15" t="s">
        <v>63</v>
      </c>
      <c r="F169" s="98" t="s">
        <v>201</v>
      </c>
      <c r="G169" s="93" t="s">
        <v>7</v>
      </c>
      <c r="H169" s="9">
        <v>10</v>
      </c>
    </row>
    <row r="170" spans="2:8" ht="13.8" x14ac:dyDescent="0.3">
      <c r="B170" s="15">
        <v>205</v>
      </c>
      <c r="C170" s="17" t="s">
        <v>65</v>
      </c>
      <c r="D170" s="16"/>
      <c r="E170" s="15" t="s">
        <v>57</v>
      </c>
      <c r="F170" s="98" t="s">
        <v>202</v>
      </c>
      <c r="G170" s="93" t="s">
        <v>7</v>
      </c>
      <c r="H170" s="9">
        <v>9</v>
      </c>
    </row>
    <row r="171" spans="2:8" ht="13.8" x14ac:dyDescent="0.3">
      <c r="B171" s="15">
        <v>252</v>
      </c>
      <c r="C171" s="17" t="s">
        <v>140</v>
      </c>
      <c r="D171" s="16"/>
      <c r="E171" s="15" t="s">
        <v>57</v>
      </c>
      <c r="F171" s="98" t="s">
        <v>203</v>
      </c>
      <c r="G171" s="93" t="s">
        <v>7</v>
      </c>
      <c r="H171" s="9">
        <v>8</v>
      </c>
    </row>
    <row r="172" spans="2:8" ht="13.8" x14ac:dyDescent="0.3">
      <c r="B172" s="15">
        <v>363</v>
      </c>
      <c r="C172" s="17" t="s">
        <v>79</v>
      </c>
      <c r="D172" s="16"/>
      <c r="E172" s="15" t="s">
        <v>57</v>
      </c>
      <c r="F172" s="98" t="s">
        <v>204</v>
      </c>
      <c r="G172" s="93" t="s">
        <v>7</v>
      </c>
      <c r="H172" s="9">
        <v>7</v>
      </c>
    </row>
    <row r="173" spans="2:8" ht="13.8" x14ac:dyDescent="0.3">
      <c r="B173" s="15">
        <v>366</v>
      </c>
      <c r="C173" s="17" t="s">
        <v>59</v>
      </c>
      <c r="D173" s="16"/>
      <c r="E173" s="15" t="s">
        <v>57</v>
      </c>
      <c r="F173" s="98" t="s">
        <v>205</v>
      </c>
      <c r="G173" s="93" t="s">
        <v>7</v>
      </c>
      <c r="H173" s="9">
        <v>6</v>
      </c>
    </row>
    <row r="174" spans="2:8" x14ac:dyDescent="0.25">
      <c r="B174" s="22"/>
      <c r="C174" s="22"/>
      <c r="D174" s="23"/>
      <c r="E174" s="22"/>
      <c r="F174" s="99"/>
      <c r="G174" s="22"/>
      <c r="H174" s="21"/>
    </row>
    <row r="176" spans="2:8" ht="13.8" x14ac:dyDescent="0.3">
      <c r="B176" s="10" t="s">
        <v>67</v>
      </c>
      <c r="C176" s="11"/>
      <c r="D176" s="1"/>
      <c r="E176" s="1"/>
      <c r="F176" s="2"/>
      <c r="G176" s="2"/>
      <c r="H176" s="3"/>
    </row>
    <row r="177" spans="2:8" s="88" customFormat="1" ht="13.8" x14ac:dyDescent="0.3">
      <c r="B177" s="12" t="s">
        <v>209</v>
      </c>
      <c r="C177" s="13" t="s">
        <v>210</v>
      </c>
      <c r="D177" s="4"/>
      <c r="E177" s="4" t="s">
        <v>211</v>
      </c>
      <c r="F177" s="4"/>
      <c r="G177" s="4" t="s">
        <v>229</v>
      </c>
      <c r="H177" s="87"/>
    </row>
    <row r="178" spans="2:8" ht="13.8" x14ac:dyDescent="0.3">
      <c r="B178" s="5" t="s">
        <v>1</v>
      </c>
      <c r="C178" s="14" t="s">
        <v>2</v>
      </c>
      <c r="D178" s="6"/>
      <c r="E178" s="6" t="s">
        <v>3</v>
      </c>
      <c r="F178" s="6" t="s">
        <v>8</v>
      </c>
      <c r="G178" s="6" t="s">
        <v>4</v>
      </c>
      <c r="H178" s="7" t="s">
        <v>5</v>
      </c>
    </row>
    <row r="179" spans="2:8" ht="13.8" x14ac:dyDescent="0.3">
      <c r="B179" s="15">
        <v>32</v>
      </c>
      <c r="C179" s="17" t="s">
        <v>14</v>
      </c>
      <c r="D179" s="16"/>
      <c r="E179" s="15" t="s">
        <v>6</v>
      </c>
      <c r="F179" s="98" t="s">
        <v>212</v>
      </c>
      <c r="G179" s="8"/>
      <c r="H179" s="9">
        <v>10</v>
      </c>
    </row>
    <row r="180" spans="2:8" ht="13.8" x14ac:dyDescent="0.3">
      <c r="B180" s="15">
        <v>45</v>
      </c>
      <c r="C180" s="17" t="s">
        <v>38</v>
      </c>
      <c r="D180" s="16"/>
      <c r="E180" s="15" t="s">
        <v>6</v>
      </c>
      <c r="F180" s="98" t="s">
        <v>213</v>
      </c>
      <c r="G180" s="8"/>
      <c r="H180" s="9">
        <v>9</v>
      </c>
    </row>
    <row r="181" spans="2:8" ht="13.8" x14ac:dyDescent="0.3">
      <c r="B181" s="15">
        <v>51</v>
      </c>
      <c r="C181" s="17" t="s">
        <v>46</v>
      </c>
      <c r="D181" s="16"/>
      <c r="E181" s="15" t="s">
        <v>6</v>
      </c>
      <c r="F181" s="98" t="s">
        <v>214</v>
      </c>
      <c r="G181" s="8"/>
      <c r="H181" s="9">
        <v>8</v>
      </c>
    </row>
    <row r="182" spans="2:8" ht="13.8" x14ac:dyDescent="0.3">
      <c r="B182" s="15">
        <v>56</v>
      </c>
      <c r="C182" s="17" t="s">
        <v>39</v>
      </c>
      <c r="D182" s="16"/>
      <c r="E182" s="15" t="s">
        <v>6</v>
      </c>
      <c r="F182" s="98" t="s">
        <v>215</v>
      </c>
      <c r="G182" s="8" t="s">
        <v>7</v>
      </c>
      <c r="H182" s="9">
        <v>7</v>
      </c>
    </row>
    <row r="183" spans="2:8" ht="13.8" x14ac:dyDescent="0.3">
      <c r="B183" s="15">
        <v>59</v>
      </c>
      <c r="C183" s="17" t="s">
        <v>11</v>
      </c>
      <c r="D183" s="20"/>
      <c r="E183" s="15" t="s">
        <v>6</v>
      </c>
      <c r="F183" s="98" t="s">
        <v>216</v>
      </c>
      <c r="G183" s="8" t="s">
        <v>82</v>
      </c>
      <c r="H183" s="9">
        <v>11</v>
      </c>
    </row>
    <row r="184" spans="2:8" ht="13.8" x14ac:dyDescent="0.3">
      <c r="B184" s="15">
        <v>82</v>
      </c>
      <c r="C184" s="17" t="s">
        <v>15</v>
      </c>
      <c r="D184" s="16"/>
      <c r="E184" s="15" t="s">
        <v>63</v>
      </c>
      <c r="F184" s="98" t="s">
        <v>217</v>
      </c>
      <c r="G184" s="8"/>
      <c r="H184" s="9">
        <v>10</v>
      </c>
    </row>
    <row r="185" spans="2:8" ht="13.8" x14ac:dyDescent="0.3">
      <c r="B185" s="15">
        <v>92</v>
      </c>
      <c r="C185" s="17" t="s">
        <v>58</v>
      </c>
      <c r="D185" s="16"/>
      <c r="E185" s="15" t="s">
        <v>63</v>
      </c>
      <c r="F185" s="98" t="s">
        <v>218</v>
      </c>
      <c r="G185" s="93" t="s">
        <v>82</v>
      </c>
      <c r="H185" s="9">
        <v>14</v>
      </c>
    </row>
    <row r="186" spans="2:8" ht="13.8" x14ac:dyDescent="0.3">
      <c r="B186" s="15">
        <v>110</v>
      </c>
      <c r="C186" s="17" t="s">
        <v>140</v>
      </c>
      <c r="D186" s="16"/>
      <c r="E186" s="15" t="s">
        <v>57</v>
      </c>
      <c r="F186" s="98" t="s">
        <v>219</v>
      </c>
      <c r="G186" s="93" t="s">
        <v>7</v>
      </c>
      <c r="H186" s="9">
        <v>10</v>
      </c>
    </row>
    <row r="187" spans="2:8" ht="13.8" x14ac:dyDescent="0.3">
      <c r="B187" s="15">
        <v>124</v>
      </c>
      <c r="C187" s="17" t="s">
        <v>230</v>
      </c>
      <c r="D187" s="16"/>
      <c r="E187" s="15" t="s">
        <v>57</v>
      </c>
      <c r="F187" s="98" t="s">
        <v>220</v>
      </c>
      <c r="G187" s="93" t="s">
        <v>7</v>
      </c>
      <c r="H187" s="9">
        <v>9</v>
      </c>
    </row>
    <row r="188" spans="2:8" x14ac:dyDescent="0.25">
      <c r="B188" s="22"/>
      <c r="C188" s="22"/>
      <c r="D188" s="23"/>
      <c r="E188" s="22"/>
      <c r="F188" s="99"/>
      <c r="G188" s="22"/>
      <c r="H188" s="21"/>
    </row>
    <row r="190" spans="2:8" ht="13.8" x14ac:dyDescent="0.3">
      <c r="B190" s="10" t="s">
        <v>67</v>
      </c>
      <c r="C190" s="11"/>
      <c r="D190" s="1"/>
      <c r="E190" s="1"/>
      <c r="F190" s="2"/>
      <c r="G190" s="2"/>
      <c r="H190" s="3"/>
    </row>
    <row r="191" spans="2:8" s="88" customFormat="1" ht="13.8" x14ac:dyDescent="0.3">
      <c r="B191" s="12" t="s">
        <v>231</v>
      </c>
      <c r="C191" s="13" t="s">
        <v>232</v>
      </c>
      <c r="D191" s="4"/>
      <c r="E191" s="4" t="s">
        <v>233</v>
      </c>
      <c r="F191" s="4"/>
      <c r="G191" s="4" t="s">
        <v>241</v>
      </c>
      <c r="H191" s="87"/>
    </row>
    <row r="192" spans="2:8" ht="13.8" x14ac:dyDescent="0.3">
      <c r="B192" s="5" t="s">
        <v>1</v>
      </c>
      <c r="C192" s="14" t="s">
        <v>2</v>
      </c>
      <c r="D192" s="6"/>
      <c r="E192" s="6" t="s">
        <v>3</v>
      </c>
      <c r="F192" s="6" t="s">
        <v>8</v>
      </c>
      <c r="G192" s="6" t="s">
        <v>4</v>
      </c>
      <c r="H192" s="7" t="s">
        <v>5</v>
      </c>
    </row>
    <row r="193" spans="2:8" ht="13.8" x14ac:dyDescent="0.3">
      <c r="B193" s="15">
        <v>20</v>
      </c>
      <c r="C193" s="17" t="s">
        <v>38</v>
      </c>
      <c r="D193" s="16"/>
      <c r="E193" s="15" t="s">
        <v>6</v>
      </c>
      <c r="F193" s="98" t="s">
        <v>235</v>
      </c>
      <c r="G193" s="8"/>
      <c r="H193" s="9">
        <v>10</v>
      </c>
    </row>
    <row r="194" spans="2:8" ht="13.8" x14ac:dyDescent="0.3">
      <c r="B194" s="15">
        <v>29</v>
      </c>
      <c r="C194" s="17" t="s">
        <v>11</v>
      </c>
      <c r="D194" s="16"/>
      <c r="E194" s="15" t="s">
        <v>6</v>
      </c>
      <c r="F194" s="98" t="s">
        <v>236</v>
      </c>
      <c r="G194" s="8"/>
      <c r="H194" s="9">
        <v>9</v>
      </c>
    </row>
    <row r="195" spans="2:8" ht="13.8" x14ac:dyDescent="0.3">
      <c r="B195" s="15">
        <v>31</v>
      </c>
      <c r="C195" s="17" t="s">
        <v>70</v>
      </c>
      <c r="D195" s="16"/>
      <c r="E195" s="15" t="s">
        <v>9</v>
      </c>
      <c r="F195" s="98" t="s">
        <v>237</v>
      </c>
      <c r="G195" s="8" t="s">
        <v>82</v>
      </c>
      <c r="H195" s="9">
        <v>15</v>
      </c>
    </row>
    <row r="196" spans="2:8" ht="13.8" x14ac:dyDescent="0.3">
      <c r="B196" s="15">
        <v>199</v>
      </c>
      <c r="C196" s="17" t="s">
        <v>223</v>
      </c>
      <c r="D196" s="16"/>
      <c r="E196" s="15" t="s">
        <v>57</v>
      </c>
      <c r="F196" s="98" t="s">
        <v>238</v>
      </c>
      <c r="G196" s="8" t="s">
        <v>7</v>
      </c>
      <c r="H196" s="9">
        <v>10</v>
      </c>
    </row>
    <row r="197" spans="2:8" ht="13.8" x14ac:dyDescent="0.3">
      <c r="B197" s="15">
        <v>200</v>
      </c>
      <c r="C197" s="17" t="s">
        <v>234</v>
      </c>
      <c r="D197" s="20"/>
      <c r="E197" s="15" t="s">
        <v>57</v>
      </c>
      <c r="F197" s="98" t="s">
        <v>239</v>
      </c>
      <c r="G197" s="8" t="s">
        <v>7</v>
      </c>
      <c r="H197" s="9">
        <v>9</v>
      </c>
    </row>
    <row r="198" spans="2:8" ht="13.8" x14ac:dyDescent="0.3">
      <c r="B198" s="15">
        <v>232</v>
      </c>
      <c r="C198" s="17" t="s">
        <v>81</v>
      </c>
      <c r="D198" s="16"/>
      <c r="E198" s="15" t="s">
        <v>57</v>
      </c>
      <c r="F198" s="98" t="s">
        <v>240</v>
      </c>
      <c r="G198" s="8" t="s">
        <v>82</v>
      </c>
      <c r="H198" s="9">
        <v>13</v>
      </c>
    </row>
    <row r="199" spans="2:8" x14ac:dyDescent="0.25">
      <c r="B199" s="22"/>
      <c r="C199" s="22"/>
      <c r="D199" s="23"/>
      <c r="E199" s="22"/>
      <c r="F199" s="99"/>
      <c r="G199" s="22"/>
      <c r="H199" s="21"/>
    </row>
    <row r="201" spans="2:8" ht="13.8" x14ac:dyDescent="0.3">
      <c r="B201" s="10" t="s">
        <v>67</v>
      </c>
      <c r="C201" s="11"/>
      <c r="D201" s="1"/>
      <c r="E201" s="1"/>
      <c r="F201" s="2"/>
      <c r="G201" s="2"/>
      <c r="H201" s="3"/>
    </row>
    <row r="202" spans="2:8" s="88" customFormat="1" ht="13.8" x14ac:dyDescent="0.3">
      <c r="B202" s="12" t="s">
        <v>243</v>
      </c>
      <c r="C202" s="13" t="s">
        <v>244</v>
      </c>
      <c r="D202" s="4"/>
      <c r="E202" s="4" t="s">
        <v>233</v>
      </c>
      <c r="F202" s="4"/>
      <c r="G202" s="4" t="s">
        <v>245</v>
      </c>
      <c r="H202" s="87"/>
    </row>
    <row r="203" spans="2:8" ht="13.8" x14ac:dyDescent="0.3">
      <c r="B203" s="5" t="s">
        <v>1</v>
      </c>
      <c r="C203" s="14" t="s">
        <v>2</v>
      </c>
      <c r="D203" s="6"/>
      <c r="E203" s="6" t="s">
        <v>3</v>
      </c>
      <c r="F203" s="6" t="s">
        <v>8</v>
      </c>
      <c r="G203" s="6" t="s">
        <v>4</v>
      </c>
      <c r="H203" s="7" t="s">
        <v>5</v>
      </c>
    </row>
    <row r="204" spans="2:8" ht="13.8" x14ac:dyDescent="0.3">
      <c r="B204" s="15">
        <v>329</v>
      </c>
      <c r="C204" s="17" t="s">
        <v>137</v>
      </c>
      <c r="D204" s="16"/>
      <c r="E204" s="15" t="s">
        <v>9</v>
      </c>
      <c r="F204" s="94">
        <v>5.9803240740740699E-2</v>
      </c>
      <c r="G204" s="8" t="s">
        <v>7</v>
      </c>
      <c r="H204" s="9">
        <v>10</v>
      </c>
    </row>
    <row r="205" spans="2:8" ht="13.8" x14ac:dyDescent="0.3">
      <c r="B205" s="15">
        <v>414</v>
      </c>
      <c r="C205" s="17" t="s">
        <v>247</v>
      </c>
      <c r="D205" s="16"/>
      <c r="E205" s="15" t="s">
        <v>9</v>
      </c>
      <c r="F205" s="94">
        <v>6.0752314814814801E-2</v>
      </c>
      <c r="G205" s="8" t="s">
        <v>7</v>
      </c>
      <c r="H205" s="9">
        <v>9</v>
      </c>
    </row>
    <row r="206" spans="2:8" ht="13.8" x14ac:dyDescent="0.3">
      <c r="B206" s="15">
        <v>619</v>
      </c>
      <c r="C206" s="17" t="s">
        <v>246</v>
      </c>
      <c r="D206" s="16"/>
      <c r="E206" s="15" t="s">
        <v>9</v>
      </c>
      <c r="F206" s="94">
        <v>6.2847222222222193E-2</v>
      </c>
      <c r="G206" s="8" t="s">
        <v>7</v>
      </c>
      <c r="H206" s="9">
        <v>8</v>
      </c>
    </row>
    <row r="207" spans="2:8" ht="13.8" x14ac:dyDescent="0.3">
      <c r="B207" s="15">
        <v>802</v>
      </c>
      <c r="C207" s="17" t="s">
        <v>14</v>
      </c>
      <c r="D207" s="16"/>
      <c r="E207" s="15" t="s">
        <v>6</v>
      </c>
      <c r="F207" s="94">
        <v>6.4548611111111098E-2</v>
      </c>
      <c r="G207" s="8"/>
      <c r="H207" s="9">
        <v>10</v>
      </c>
    </row>
    <row r="208" spans="2:8" ht="13.8" x14ac:dyDescent="0.3">
      <c r="B208" s="15">
        <v>1586</v>
      </c>
      <c r="C208" s="17" t="s">
        <v>173</v>
      </c>
      <c r="D208" s="16"/>
      <c r="E208" s="15" t="s">
        <v>9</v>
      </c>
      <c r="F208" s="94">
        <v>6.9803240740740694E-2</v>
      </c>
      <c r="G208" s="8" t="s">
        <v>7</v>
      </c>
      <c r="H208" s="9">
        <v>7</v>
      </c>
    </row>
    <row r="209" spans="2:8" ht="13.8" x14ac:dyDescent="0.3">
      <c r="B209" s="15">
        <v>2222</v>
      </c>
      <c r="C209" s="17" t="s">
        <v>249</v>
      </c>
      <c r="D209" s="16"/>
      <c r="E209" s="15" t="s">
        <v>57</v>
      </c>
      <c r="F209" s="94">
        <v>7.2951388888888899E-2</v>
      </c>
      <c r="G209" s="8" t="s">
        <v>7</v>
      </c>
      <c r="H209" s="9">
        <v>10</v>
      </c>
    </row>
    <row r="210" spans="2:8" ht="13.8" x14ac:dyDescent="0.3">
      <c r="B210" s="15">
        <v>2429</v>
      </c>
      <c r="C210" s="17" t="s">
        <v>138</v>
      </c>
      <c r="D210" s="16"/>
      <c r="E210" s="15" t="s">
        <v>57</v>
      </c>
      <c r="F210" s="94">
        <v>7.3969907407407401E-2</v>
      </c>
      <c r="G210" s="8" t="s">
        <v>7</v>
      </c>
      <c r="H210" s="9">
        <v>9</v>
      </c>
    </row>
    <row r="211" spans="2:8" ht="13.8" x14ac:dyDescent="0.3">
      <c r="B211" s="15">
        <v>2770</v>
      </c>
      <c r="C211" s="17" t="s">
        <v>248</v>
      </c>
      <c r="D211" s="16"/>
      <c r="E211" s="15" t="s">
        <v>57</v>
      </c>
      <c r="F211" s="94">
        <v>7.5648148148148103E-2</v>
      </c>
      <c r="G211" s="8" t="s">
        <v>7</v>
      </c>
      <c r="H211" s="9">
        <v>8</v>
      </c>
    </row>
    <row r="212" spans="2:8" ht="13.8" x14ac:dyDescent="0.3">
      <c r="B212" s="15">
        <v>3419</v>
      </c>
      <c r="C212" s="17" t="s">
        <v>250</v>
      </c>
      <c r="D212" s="16"/>
      <c r="E212" s="15" t="s">
        <v>9</v>
      </c>
      <c r="F212" s="94">
        <v>7.8344907407407405E-2</v>
      </c>
      <c r="G212" s="8" t="s">
        <v>7</v>
      </c>
      <c r="H212" s="9">
        <v>6</v>
      </c>
    </row>
    <row r="213" spans="2:8" ht="13.8" x14ac:dyDescent="0.3">
      <c r="B213" s="15">
        <v>3590</v>
      </c>
      <c r="C213" s="17" t="s">
        <v>252</v>
      </c>
      <c r="D213" s="16"/>
      <c r="E213" s="15" t="s">
        <v>9</v>
      </c>
      <c r="F213" s="94">
        <v>7.89467592592593E-2</v>
      </c>
      <c r="G213" s="8" t="s">
        <v>7</v>
      </c>
      <c r="H213" s="9">
        <v>5</v>
      </c>
    </row>
    <row r="214" spans="2:8" ht="13.8" x14ac:dyDescent="0.3">
      <c r="B214" s="15">
        <v>3887</v>
      </c>
      <c r="C214" s="17" t="s">
        <v>178</v>
      </c>
      <c r="D214" s="16"/>
      <c r="E214" s="15" t="s">
        <v>9</v>
      </c>
      <c r="F214" s="94">
        <v>8.0034722222222202E-2</v>
      </c>
      <c r="G214" s="8" t="s">
        <v>7</v>
      </c>
      <c r="H214" s="9">
        <v>4</v>
      </c>
    </row>
    <row r="215" spans="2:8" s="104" customFormat="1" ht="13.8" x14ac:dyDescent="0.3">
      <c r="B215" s="105">
        <v>3901</v>
      </c>
      <c r="C215" s="18" t="s">
        <v>91</v>
      </c>
      <c r="D215" s="103"/>
      <c r="E215" s="105" t="s">
        <v>9</v>
      </c>
      <c r="F215" s="106">
        <v>8.0092592592592604E-2</v>
      </c>
      <c r="G215" s="107" t="s">
        <v>82</v>
      </c>
      <c r="H215" s="108">
        <v>8</v>
      </c>
    </row>
    <row r="216" spans="2:8" ht="13.8" x14ac:dyDescent="0.3">
      <c r="B216" s="15">
        <v>3981</v>
      </c>
      <c r="C216" s="17" t="s">
        <v>102</v>
      </c>
      <c r="D216" s="20"/>
      <c r="E216" s="15" t="s">
        <v>57</v>
      </c>
      <c r="F216" s="94">
        <v>8.0347222222222195E-2</v>
      </c>
      <c r="G216" s="8" t="s">
        <v>7</v>
      </c>
      <c r="H216" s="9">
        <v>7</v>
      </c>
    </row>
    <row r="217" spans="2:8" ht="13.8" x14ac:dyDescent="0.3">
      <c r="B217" s="15">
        <v>4103</v>
      </c>
      <c r="C217" s="17" t="s">
        <v>175</v>
      </c>
      <c r="D217" s="20"/>
      <c r="E217" s="15" t="s">
        <v>9</v>
      </c>
      <c r="F217" s="94">
        <v>8.0787037037037004E-2</v>
      </c>
      <c r="G217" s="8" t="s">
        <v>7</v>
      </c>
      <c r="H217" s="9">
        <v>2</v>
      </c>
    </row>
    <row r="218" spans="2:8" ht="13.8" x14ac:dyDescent="0.3">
      <c r="B218" s="15">
        <v>4212</v>
      </c>
      <c r="C218" s="17" t="s">
        <v>195</v>
      </c>
      <c r="D218" s="20"/>
      <c r="E218" s="15" t="s">
        <v>9</v>
      </c>
      <c r="F218" s="94">
        <v>8.1192129629629628E-2</v>
      </c>
      <c r="G218" s="8" t="s">
        <v>7</v>
      </c>
      <c r="H218" s="9">
        <v>2</v>
      </c>
    </row>
    <row r="219" spans="2:8" ht="13.8" x14ac:dyDescent="0.3">
      <c r="B219" s="15">
        <v>4223</v>
      </c>
      <c r="C219" s="17" t="s">
        <v>230</v>
      </c>
      <c r="D219" s="20"/>
      <c r="E219" s="15" t="s">
        <v>57</v>
      </c>
      <c r="F219" s="94">
        <v>8.1250000000000003E-2</v>
      </c>
      <c r="G219" s="8"/>
      <c r="H219" s="9">
        <v>6</v>
      </c>
    </row>
    <row r="220" spans="2:8" ht="13.8" x14ac:dyDescent="0.3">
      <c r="B220" s="15">
        <v>4276</v>
      </c>
      <c r="C220" s="17" t="s">
        <v>253</v>
      </c>
      <c r="D220" s="20"/>
      <c r="E220" s="15" t="s">
        <v>9</v>
      </c>
      <c r="F220" s="94">
        <v>8.1435185185185194E-2</v>
      </c>
      <c r="G220" s="8" t="s">
        <v>7</v>
      </c>
      <c r="H220" s="9">
        <v>2</v>
      </c>
    </row>
    <row r="221" spans="2:8" ht="13.8" x14ac:dyDescent="0.3">
      <c r="B221" s="15">
        <v>4714</v>
      </c>
      <c r="C221" s="17" t="s">
        <v>254</v>
      </c>
      <c r="D221" s="20"/>
      <c r="E221" s="15" t="s">
        <v>57</v>
      </c>
      <c r="F221" s="94">
        <v>8.2858796296296305E-2</v>
      </c>
      <c r="G221" s="8" t="s">
        <v>7</v>
      </c>
      <c r="H221" s="9">
        <v>5</v>
      </c>
    </row>
    <row r="222" spans="2:8" ht="13.8" x14ac:dyDescent="0.3">
      <c r="B222" s="15">
        <v>5096</v>
      </c>
      <c r="C222" s="17" t="s">
        <v>251</v>
      </c>
      <c r="D222" s="20"/>
      <c r="E222" s="15" t="s">
        <v>9</v>
      </c>
      <c r="F222" s="94">
        <v>8.4270833333333295E-2</v>
      </c>
      <c r="G222" s="8" t="s">
        <v>7</v>
      </c>
      <c r="H222" s="9">
        <v>2</v>
      </c>
    </row>
    <row r="223" spans="2:8" ht="13.8" x14ac:dyDescent="0.3">
      <c r="B223" s="15">
        <v>5353</v>
      </c>
      <c r="C223" s="17" t="s">
        <v>255</v>
      </c>
      <c r="D223" s="20"/>
      <c r="E223" s="15" t="s">
        <v>57</v>
      </c>
      <c r="F223" s="94">
        <v>8.5543981481481499E-2</v>
      </c>
      <c r="G223" s="8" t="s">
        <v>7</v>
      </c>
      <c r="H223" s="9">
        <v>4</v>
      </c>
    </row>
    <row r="224" spans="2:8" ht="13.8" x14ac:dyDescent="0.3">
      <c r="B224" s="15">
        <v>5509</v>
      </c>
      <c r="C224" s="17" t="s">
        <v>256</v>
      </c>
      <c r="D224" s="20"/>
      <c r="E224" s="15" t="s">
        <v>9</v>
      </c>
      <c r="F224" s="94">
        <v>8.6331018518518501E-2</v>
      </c>
      <c r="G224" s="8" t="s">
        <v>7</v>
      </c>
      <c r="H224" s="9">
        <v>2</v>
      </c>
    </row>
    <row r="225" spans="2:8" ht="13.8" x14ac:dyDescent="0.3">
      <c r="B225" s="15">
        <v>5831</v>
      </c>
      <c r="C225" s="17" t="s">
        <v>257</v>
      </c>
      <c r="D225" s="20"/>
      <c r="E225" s="15" t="s">
        <v>57</v>
      </c>
      <c r="F225" s="94">
        <v>8.8136574074074103E-2</v>
      </c>
      <c r="G225" s="8" t="s">
        <v>7</v>
      </c>
      <c r="H225" s="9">
        <v>3</v>
      </c>
    </row>
    <row r="226" spans="2:8" ht="13.8" x14ac:dyDescent="0.3">
      <c r="B226" s="15">
        <v>5842</v>
      </c>
      <c r="C226" s="17" t="s">
        <v>62</v>
      </c>
      <c r="D226" s="16"/>
      <c r="E226" s="15" t="s">
        <v>63</v>
      </c>
      <c r="F226" s="94">
        <v>8.8229166666666706E-2</v>
      </c>
      <c r="G226" s="8" t="s">
        <v>7</v>
      </c>
      <c r="H226" s="9">
        <v>10</v>
      </c>
    </row>
    <row r="227" spans="2:8" ht="13.8" x14ac:dyDescent="0.3">
      <c r="B227" s="15">
        <v>6119</v>
      </c>
      <c r="C227" s="17" t="s">
        <v>258</v>
      </c>
      <c r="D227" s="16"/>
      <c r="E227" s="15" t="s">
        <v>57</v>
      </c>
      <c r="F227" s="94">
        <v>8.9872685185185194E-2</v>
      </c>
      <c r="G227" s="93" t="s">
        <v>7</v>
      </c>
      <c r="H227" s="9">
        <v>2</v>
      </c>
    </row>
    <row r="228" spans="2:8" ht="13.8" x14ac:dyDescent="0.3">
      <c r="B228" s="15">
        <v>8582</v>
      </c>
      <c r="C228" s="17" t="s">
        <v>259</v>
      </c>
      <c r="D228" s="16"/>
      <c r="E228" s="15" t="s">
        <v>57</v>
      </c>
      <c r="F228" s="94">
        <v>0.11349537037037</v>
      </c>
      <c r="G228" s="93" t="s">
        <v>7</v>
      </c>
      <c r="H228" s="9">
        <v>2</v>
      </c>
    </row>
    <row r="229" spans="2:8" x14ac:dyDescent="0.25">
      <c r="B229" s="22"/>
      <c r="C229" s="22"/>
      <c r="D229" s="23"/>
      <c r="E229" s="22"/>
      <c r="F229" s="99"/>
      <c r="G229" s="22"/>
      <c r="H229" s="21"/>
    </row>
    <row r="231" spans="2:8" ht="13.8" x14ac:dyDescent="0.3">
      <c r="B231" s="10" t="s">
        <v>67</v>
      </c>
      <c r="C231" s="11"/>
      <c r="D231" s="1"/>
      <c r="E231" s="1"/>
      <c r="F231" s="2"/>
      <c r="G231" s="2"/>
      <c r="H231" s="3"/>
    </row>
    <row r="232" spans="2:8" s="88" customFormat="1" ht="13.8" x14ac:dyDescent="0.3">
      <c r="B232" s="12" t="s">
        <v>261</v>
      </c>
      <c r="C232" s="13" t="s">
        <v>262</v>
      </c>
      <c r="D232" s="4"/>
      <c r="E232" s="4" t="s">
        <v>267</v>
      </c>
      <c r="F232" s="4"/>
      <c r="G232" s="4" t="s">
        <v>263</v>
      </c>
      <c r="H232" s="87"/>
    </row>
    <row r="233" spans="2:8" ht="13.8" x14ac:dyDescent="0.3">
      <c r="B233" s="5" t="s">
        <v>1</v>
      </c>
      <c r="C233" s="14" t="s">
        <v>2</v>
      </c>
      <c r="D233" s="6"/>
      <c r="E233" s="6" t="s">
        <v>3</v>
      </c>
      <c r="F233" s="6" t="s">
        <v>8</v>
      </c>
      <c r="G233" s="6" t="s">
        <v>4</v>
      </c>
      <c r="H233" s="7" t="s">
        <v>5</v>
      </c>
    </row>
    <row r="234" spans="2:8" ht="13.8" x14ac:dyDescent="0.3">
      <c r="B234" s="15">
        <v>4</v>
      </c>
      <c r="C234" s="17" t="s">
        <v>264</v>
      </c>
      <c r="D234" s="16"/>
      <c r="E234" s="15" t="s">
        <v>9</v>
      </c>
      <c r="F234" s="98" t="s">
        <v>268</v>
      </c>
      <c r="G234" s="8" t="s">
        <v>7</v>
      </c>
      <c r="H234" s="9">
        <v>10</v>
      </c>
    </row>
    <row r="235" spans="2:8" ht="13.8" x14ac:dyDescent="0.3">
      <c r="B235" s="15">
        <v>8</v>
      </c>
      <c r="C235" s="17" t="s">
        <v>14</v>
      </c>
      <c r="D235" s="16"/>
      <c r="E235" s="15" t="s">
        <v>6</v>
      </c>
      <c r="F235" s="98" t="s">
        <v>269</v>
      </c>
      <c r="G235" s="8"/>
      <c r="H235" s="9">
        <v>10</v>
      </c>
    </row>
    <row r="236" spans="2:8" ht="13.8" x14ac:dyDescent="0.3">
      <c r="B236" s="15">
        <v>11</v>
      </c>
      <c r="C236" s="17" t="s">
        <v>38</v>
      </c>
      <c r="D236" s="16"/>
      <c r="E236" s="15" t="s">
        <v>6</v>
      </c>
      <c r="F236" s="98" t="s">
        <v>270</v>
      </c>
      <c r="G236" s="8" t="s">
        <v>82</v>
      </c>
      <c r="H236" s="9">
        <v>14</v>
      </c>
    </row>
    <row r="237" spans="2:8" ht="13.8" x14ac:dyDescent="0.3">
      <c r="B237" s="15">
        <v>12</v>
      </c>
      <c r="C237" s="17" t="s">
        <v>46</v>
      </c>
      <c r="D237" s="16"/>
      <c r="E237" s="15" t="s">
        <v>6</v>
      </c>
      <c r="F237" s="98" t="s">
        <v>271</v>
      </c>
      <c r="G237" s="8" t="s">
        <v>82</v>
      </c>
      <c r="H237" s="9">
        <v>13</v>
      </c>
    </row>
    <row r="238" spans="2:8" ht="13.8" x14ac:dyDescent="0.3">
      <c r="B238" s="15">
        <v>15</v>
      </c>
      <c r="C238" s="17" t="s">
        <v>90</v>
      </c>
      <c r="D238" s="20"/>
      <c r="E238" s="15" t="s">
        <v>57</v>
      </c>
      <c r="F238" s="98" t="s">
        <v>272</v>
      </c>
      <c r="G238" s="8" t="s">
        <v>7</v>
      </c>
      <c r="H238" s="9">
        <v>10</v>
      </c>
    </row>
    <row r="239" spans="2:8" ht="13.8" x14ac:dyDescent="0.3">
      <c r="B239" s="15">
        <v>28</v>
      </c>
      <c r="C239" s="17" t="s">
        <v>70</v>
      </c>
      <c r="D239" s="16"/>
      <c r="E239" s="15" t="s">
        <v>9</v>
      </c>
      <c r="F239" s="98" t="s">
        <v>273</v>
      </c>
      <c r="G239" s="8" t="s">
        <v>184</v>
      </c>
      <c r="H239" s="9">
        <v>9</v>
      </c>
    </row>
    <row r="240" spans="2:8" ht="13.8" x14ac:dyDescent="0.3">
      <c r="B240" s="15">
        <v>45</v>
      </c>
      <c r="C240" s="17" t="s">
        <v>265</v>
      </c>
      <c r="D240" s="16"/>
      <c r="E240" s="15" t="s">
        <v>57</v>
      </c>
      <c r="F240" s="98" t="s">
        <v>274</v>
      </c>
      <c r="G240" s="93" t="s">
        <v>7</v>
      </c>
      <c r="H240" s="9">
        <v>9</v>
      </c>
    </row>
    <row r="241" spans="2:8" ht="13.8" x14ac:dyDescent="0.3">
      <c r="B241" s="15">
        <v>53</v>
      </c>
      <c r="C241" s="17" t="s">
        <v>195</v>
      </c>
      <c r="D241" s="16"/>
      <c r="E241" s="15" t="s">
        <v>9</v>
      </c>
      <c r="F241" s="98" t="s">
        <v>275</v>
      </c>
      <c r="G241" s="93" t="s">
        <v>7</v>
      </c>
      <c r="H241" s="9">
        <v>8</v>
      </c>
    </row>
    <row r="242" spans="2:8" ht="13.8" x14ac:dyDescent="0.3">
      <c r="B242" s="15">
        <v>59</v>
      </c>
      <c r="C242" s="17" t="s">
        <v>179</v>
      </c>
      <c r="D242" s="16"/>
      <c r="E242" s="15" t="s">
        <v>9</v>
      </c>
      <c r="F242" s="98" t="s">
        <v>276</v>
      </c>
      <c r="G242" s="93" t="s">
        <v>7</v>
      </c>
      <c r="H242" s="9">
        <v>7</v>
      </c>
    </row>
    <row r="243" spans="2:8" ht="13.8" x14ac:dyDescent="0.3">
      <c r="B243" s="15">
        <v>89</v>
      </c>
      <c r="C243" s="17" t="s">
        <v>65</v>
      </c>
      <c r="D243" s="16"/>
      <c r="E243" s="15" t="s">
        <v>57</v>
      </c>
      <c r="F243" s="98" t="s">
        <v>277</v>
      </c>
      <c r="G243" s="93"/>
      <c r="H243" s="9">
        <v>8</v>
      </c>
    </row>
    <row r="244" spans="2:8" ht="13.8" x14ac:dyDescent="0.3">
      <c r="B244" s="15">
        <v>131</v>
      </c>
      <c r="C244" s="17" t="s">
        <v>266</v>
      </c>
      <c r="D244" s="16"/>
      <c r="E244" s="15" t="s">
        <v>57</v>
      </c>
      <c r="F244" s="98" t="s">
        <v>278</v>
      </c>
      <c r="G244" s="93" t="s">
        <v>7</v>
      </c>
      <c r="H244" s="9">
        <v>7</v>
      </c>
    </row>
    <row r="245" spans="2:8" ht="13.8" x14ac:dyDescent="0.3">
      <c r="B245" s="15">
        <v>136</v>
      </c>
      <c r="C245" s="17" t="s">
        <v>223</v>
      </c>
      <c r="D245" s="16"/>
      <c r="E245" s="15" t="s">
        <v>57</v>
      </c>
      <c r="F245" s="98" t="s">
        <v>279</v>
      </c>
      <c r="G245" s="93" t="s">
        <v>82</v>
      </c>
      <c r="H245" s="9">
        <v>11</v>
      </c>
    </row>
    <row r="246" spans="2:8" ht="13.8" x14ac:dyDescent="0.3">
      <c r="B246" s="15">
        <v>143</v>
      </c>
      <c r="C246" s="17" t="s">
        <v>81</v>
      </c>
      <c r="D246" s="16"/>
      <c r="E246" s="15" t="s">
        <v>57</v>
      </c>
      <c r="F246" s="98" t="s">
        <v>280</v>
      </c>
      <c r="G246" s="93" t="s">
        <v>184</v>
      </c>
      <c r="H246" s="9">
        <v>5</v>
      </c>
    </row>
    <row r="247" spans="2:8" ht="13.8" x14ac:dyDescent="0.3">
      <c r="B247" s="15">
        <v>160</v>
      </c>
      <c r="C247" s="17" t="s">
        <v>59</v>
      </c>
      <c r="D247" s="16"/>
      <c r="E247" s="15" t="s">
        <v>57</v>
      </c>
      <c r="F247" s="98" t="s">
        <v>281</v>
      </c>
      <c r="G247" s="93" t="s">
        <v>82</v>
      </c>
      <c r="H247" s="9">
        <v>9</v>
      </c>
    </row>
    <row r="248" spans="2:8" x14ac:dyDescent="0.25">
      <c r="B248" s="22"/>
      <c r="C248" s="22"/>
      <c r="D248" s="23"/>
      <c r="E248" s="22"/>
      <c r="F248" s="99"/>
      <c r="G248" s="22"/>
      <c r="H248" s="21"/>
    </row>
    <row r="250" spans="2:8" ht="13.8" x14ac:dyDescent="0.3">
      <c r="B250" s="10" t="s">
        <v>67</v>
      </c>
      <c r="C250" s="11"/>
      <c r="D250" s="1"/>
      <c r="E250" s="1"/>
      <c r="F250" s="2"/>
      <c r="G250" s="2"/>
      <c r="H250" s="3"/>
    </row>
    <row r="251" spans="2:8" s="88" customFormat="1" ht="13.8" x14ac:dyDescent="0.3">
      <c r="B251" s="12" t="s">
        <v>286</v>
      </c>
      <c r="C251" s="13" t="s">
        <v>73</v>
      </c>
      <c r="D251" s="4"/>
      <c r="E251" s="4" t="s">
        <v>287</v>
      </c>
      <c r="F251" s="4"/>
      <c r="G251" s="4" t="s">
        <v>288</v>
      </c>
      <c r="H251" s="87"/>
    </row>
    <row r="252" spans="2:8" ht="13.8" x14ac:dyDescent="0.3">
      <c r="B252" s="5" t="s">
        <v>1</v>
      </c>
      <c r="C252" s="14" t="s">
        <v>2</v>
      </c>
      <c r="D252" s="6"/>
      <c r="E252" s="6" t="s">
        <v>3</v>
      </c>
      <c r="F252" s="6" t="s">
        <v>8</v>
      </c>
      <c r="G252" s="6" t="s">
        <v>4</v>
      </c>
      <c r="H252" s="7" t="s">
        <v>5</v>
      </c>
    </row>
    <row r="253" spans="2:8" ht="13.8" x14ac:dyDescent="0.3">
      <c r="B253" s="15">
        <v>7</v>
      </c>
      <c r="C253" s="17" t="s">
        <v>289</v>
      </c>
      <c r="D253" s="16"/>
      <c r="E253" s="15" t="s">
        <v>9</v>
      </c>
      <c r="F253" s="98" t="s">
        <v>291</v>
      </c>
      <c r="G253" s="8" t="s">
        <v>7</v>
      </c>
      <c r="H253" s="9">
        <v>10</v>
      </c>
    </row>
    <row r="254" spans="2:8" ht="13.8" x14ac:dyDescent="0.3">
      <c r="B254" s="15">
        <v>12</v>
      </c>
      <c r="C254" s="17" t="s">
        <v>14</v>
      </c>
      <c r="D254" s="16"/>
      <c r="E254" s="15" t="s">
        <v>6</v>
      </c>
      <c r="F254" s="98" t="s">
        <v>292</v>
      </c>
      <c r="G254" s="8"/>
      <c r="H254" s="9">
        <v>10</v>
      </c>
    </row>
    <row r="255" spans="2:8" ht="13.8" x14ac:dyDescent="0.3">
      <c r="B255" s="15">
        <v>17</v>
      </c>
      <c r="C255" s="17" t="s">
        <v>46</v>
      </c>
      <c r="D255" s="16"/>
      <c r="E255" s="15" t="s">
        <v>6</v>
      </c>
      <c r="F255" s="98" t="s">
        <v>293</v>
      </c>
      <c r="G255" s="8"/>
      <c r="H255" s="9">
        <v>9</v>
      </c>
    </row>
    <row r="256" spans="2:8" ht="13.8" x14ac:dyDescent="0.3">
      <c r="B256" s="15">
        <v>19</v>
      </c>
      <c r="C256" s="17" t="s">
        <v>70</v>
      </c>
      <c r="D256" s="16"/>
      <c r="E256" s="15" t="s">
        <v>9</v>
      </c>
      <c r="F256" s="98" t="s">
        <v>290</v>
      </c>
      <c r="G256" s="8"/>
      <c r="H256" s="9">
        <v>9</v>
      </c>
    </row>
    <row r="257" spans="2:8" ht="13.8" x14ac:dyDescent="0.3">
      <c r="B257" s="15">
        <v>39</v>
      </c>
      <c r="C257" s="17" t="s">
        <v>140</v>
      </c>
      <c r="D257" s="20"/>
      <c r="E257" s="15" t="s">
        <v>57</v>
      </c>
      <c r="F257" s="98" t="s">
        <v>294</v>
      </c>
      <c r="G257" s="8"/>
      <c r="H257" s="9">
        <v>10</v>
      </c>
    </row>
    <row r="258" spans="2:8" ht="13.8" x14ac:dyDescent="0.3">
      <c r="B258" s="15">
        <v>47</v>
      </c>
      <c r="C258" s="17" t="s">
        <v>58</v>
      </c>
      <c r="D258" s="16"/>
      <c r="E258" s="15" t="s">
        <v>63</v>
      </c>
      <c r="F258" s="98" t="s">
        <v>295</v>
      </c>
      <c r="G258" s="8"/>
      <c r="H258" s="9">
        <v>10</v>
      </c>
    </row>
    <row r="259" spans="2:8" ht="13.8" x14ac:dyDescent="0.3">
      <c r="B259" s="15">
        <v>66</v>
      </c>
      <c r="C259" s="17" t="s">
        <v>56</v>
      </c>
      <c r="D259" s="16"/>
      <c r="E259" s="15" t="s">
        <v>6</v>
      </c>
      <c r="F259" s="98" t="s">
        <v>296</v>
      </c>
      <c r="G259" s="93"/>
      <c r="H259" s="9">
        <v>8</v>
      </c>
    </row>
    <row r="260" spans="2:8" ht="13.8" x14ac:dyDescent="0.3">
      <c r="B260" s="15">
        <v>73</v>
      </c>
      <c r="C260" s="17" t="s">
        <v>55</v>
      </c>
      <c r="D260" s="16"/>
      <c r="E260" s="15" t="s">
        <v>6</v>
      </c>
      <c r="F260" s="98" t="s">
        <v>297</v>
      </c>
      <c r="G260" s="93"/>
      <c r="H260" s="9">
        <v>7</v>
      </c>
    </row>
    <row r="261" spans="2:8" ht="13.8" x14ac:dyDescent="0.3">
      <c r="B261" s="15">
        <v>123</v>
      </c>
      <c r="C261" s="17" t="s">
        <v>81</v>
      </c>
      <c r="D261" s="16"/>
      <c r="E261" s="15" t="s">
        <v>57</v>
      </c>
      <c r="F261" s="98" t="s">
        <v>298</v>
      </c>
      <c r="G261" s="93"/>
      <c r="H261" s="9">
        <v>9</v>
      </c>
    </row>
    <row r="262" spans="2:8" ht="13.8" x14ac:dyDescent="0.3">
      <c r="B262" s="15">
        <v>138</v>
      </c>
      <c r="C262" s="17" t="s">
        <v>59</v>
      </c>
      <c r="D262" s="16"/>
      <c r="E262" s="15" t="s">
        <v>57</v>
      </c>
      <c r="F262" s="98" t="s">
        <v>299</v>
      </c>
      <c r="G262" s="93" t="s">
        <v>184</v>
      </c>
      <c r="H262" s="9">
        <v>8</v>
      </c>
    </row>
    <row r="263" spans="2:8" x14ac:dyDescent="0.25">
      <c r="B263" s="22"/>
      <c r="C263" s="22"/>
      <c r="D263" s="23"/>
      <c r="E263" s="22"/>
      <c r="F263" s="99"/>
      <c r="G263" s="22"/>
      <c r="H263" s="21"/>
    </row>
  </sheetData>
  <pageMargins left="0.7" right="0.7" top="0.75" bottom="0.75" header="0.3" footer="0.3"/>
  <pageSetup paperSize="9" orientation="portrait" r:id="rId1"/>
  <ignoredErrors>
    <ignoredError sqref="F102:F104 F106:F108 F109:F110 F193:F1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E753-8E39-4AA7-A9F4-3F7D572756DA}">
  <dimension ref="B2:G97"/>
  <sheetViews>
    <sheetView showGridLines="0" topLeftCell="A73" workbookViewId="0">
      <selection activeCell="B92" sqref="B92:G96"/>
    </sheetView>
  </sheetViews>
  <sheetFormatPr defaultRowHeight="13.2" x14ac:dyDescent="0.25"/>
  <cols>
    <col min="2" max="2" width="13.109375" customWidth="1"/>
    <col min="3" max="3" width="11.33203125" customWidth="1"/>
    <col min="4" max="4" width="11.44140625" customWidth="1"/>
    <col min="7" max="7" width="14.109375" customWidth="1"/>
  </cols>
  <sheetData>
    <row r="2" spans="2:7" ht="13.8" x14ac:dyDescent="0.3">
      <c r="B2" s="10" t="s">
        <v>66</v>
      </c>
      <c r="C2" s="11"/>
      <c r="D2" s="1"/>
      <c r="E2" s="2"/>
      <c r="F2" s="2"/>
      <c r="G2" s="3"/>
    </row>
    <row r="3" spans="2:7" s="88" customFormat="1" ht="13.8" x14ac:dyDescent="0.3">
      <c r="B3" s="12" t="s">
        <v>0</v>
      </c>
      <c r="C3" s="13" t="s">
        <v>73</v>
      </c>
      <c r="D3" s="4"/>
      <c r="E3" s="4" t="s">
        <v>85</v>
      </c>
      <c r="F3" s="4"/>
      <c r="G3" s="87" t="s">
        <v>76</v>
      </c>
    </row>
    <row r="4" spans="2:7" ht="13.8" x14ac:dyDescent="0.3">
      <c r="B4" s="5" t="s">
        <v>1</v>
      </c>
      <c r="C4" s="14" t="s">
        <v>2</v>
      </c>
      <c r="D4" s="6"/>
      <c r="E4" s="6" t="s">
        <v>8</v>
      </c>
      <c r="F4" s="6" t="s">
        <v>4</v>
      </c>
      <c r="G4" s="7" t="s">
        <v>5</v>
      </c>
    </row>
    <row r="5" spans="2:7" ht="13.8" x14ac:dyDescent="0.3">
      <c r="B5" s="15">
        <v>102</v>
      </c>
      <c r="C5" s="18" t="s">
        <v>55</v>
      </c>
      <c r="D5" s="16"/>
      <c r="E5" s="19">
        <v>26.25</v>
      </c>
      <c r="F5" s="8"/>
      <c r="G5" s="9">
        <v>7</v>
      </c>
    </row>
    <row r="6" spans="2:7" ht="13.8" x14ac:dyDescent="0.3">
      <c r="B6" s="15">
        <v>106</v>
      </c>
      <c r="C6" s="17" t="s">
        <v>77</v>
      </c>
      <c r="D6" s="16"/>
      <c r="E6" s="19">
        <v>26.3</v>
      </c>
      <c r="F6" s="8" t="s">
        <v>7</v>
      </c>
      <c r="G6" s="9">
        <v>7</v>
      </c>
    </row>
    <row r="7" spans="2:7" ht="13.8" x14ac:dyDescent="0.3">
      <c r="B7" s="15">
        <v>148</v>
      </c>
      <c r="C7" s="17" t="s">
        <v>78</v>
      </c>
      <c r="D7" s="16"/>
      <c r="E7" s="19">
        <v>29.18</v>
      </c>
      <c r="F7" s="8" t="s">
        <v>7</v>
      </c>
      <c r="G7" s="9">
        <v>7</v>
      </c>
    </row>
    <row r="8" spans="2:7" ht="13.8" x14ac:dyDescent="0.3">
      <c r="B8" s="15">
        <v>206</v>
      </c>
      <c r="C8" s="17" t="s">
        <v>79</v>
      </c>
      <c r="D8" s="16"/>
      <c r="E8" s="19">
        <v>34.36</v>
      </c>
      <c r="F8" s="93" t="s">
        <v>7</v>
      </c>
      <c r="G8" s="9">
        <v>7</v>
      </c>
    </row>
    <row r="9" spans="2:7" ht="13.8" x14ac:dyDescent="0.3">
      <c r="B9" s="15">
        <v>213</v>
      </c>
      <c r="C9" s="17" t="s">
        <v>80</v>
      </c>
      <c r="D9" s="16"/>
      <c r="E9" s="19">
        <v>35.03</v>
      </c>
      <c r="F9" s="93" t="s">
        <v>7</v>
      </c>
      <c r="G9" s="9">
        <v>7</v>
      </c>
    </row>
    <row r="10" spans="2:7" ht="13.8" x14ac:dyDescent="0.3">
      <c r="B10" s="15">
        <v>214</v>
      </c>
      <c r="C10" s="18" t="s">
        <v>81</v>
      </c>
      <c r="D10" s="16"/>
      <c r="E10" s="19">
        <v>35.090000000000003</v>
      </c>
      <c r="F10" s="93" t="s">
        <v>7</v>
      </c>
      <c r="G10" s="9">
        <v>7</v>
      </c>
    </row>
    <row r="11" spans="2:7" ht="13.8" x14ac:dyDescent="0.3">
      <c r="B11" s="15">
        <v>216</v>
      </c>
      <c r="C11" s="18" t="s">
        <v>59</v>
      </c>
      <c r="D11" s="16"/>
      <c r="E11" s="19">
        <v>35.229999999999997</v>
      </c>
      <c r="F11" s="93" t="s">
        <v>82</v>
      </c>
      <c r="G11" s="9">
        <v>10</v>
      </c>
    </row>
    <row r="12" spans="2:7" x14ac:dyDescent="0.25">
      <c r="B12" s="22"/>
      <c r="C12" s="22"/>
      <c r="D12" s="23"/>
      <c r="E12" s="22"/>
      <c r="F12" s="22"/>
      <c r="G12" s="21"/>
    </row>
    <row r="14" spans="2:7" ht="13.8" x14ac:dyDescent="0.3">
      <c r="B14" s="10" t="s">
        <v>66</v>
      </c>
      <c r="C14" s="11"/>
      <c r="D14" s="1"/>
      <c r="E14" s="2"/>
      <c r="F14" s="2"/>
      <c r="G14" s="3"/>
    </row>
    <row r="15" spans="2:7" s="88" customFormat="1" ht="13.8" x14ac:dyDescent="0.3">
      <c r="B15" s="12" t="s">
        <v>72</v>
      </c>
      <c r="C15" s="13" t="s">
        <v>107</v>
      </c>
      <c r="D15" s="4"/>
      <c r="E15" s="4" t="s">
        <v>85</v>
      </c>
      <c r="F15" s="4"/>
      <c r="G15" s="87" t="s">
        <v>108</v>
      </c>
    </row>
    <row r="16" spans="2:7" ht="13.8" x14ac:dyDescent="0.3">
      <c r="B16" s="5" t="s">
        <v>1</v>
      </c>
      <c r="C16" s="14" t="s">
        <v>2</v>
      </c>
      <c r="D16" s="6"/>
      <c r="E16" s="6" t="s">
        <v>8</v>
      </c>
      <c r="F16" s="6" t="s">
        <v>4</v>
      </c>
      <c r="G16" s="7" t="s">
        <v>5</v>
      </c>
    </row>
    <row r="17" spans="2:7" ht="13.8" x14ac:dyDescent="0.3">
      <c r="B17" s="15">
        <v>73</v>
      </c>
      <c r="C17" s="17" t="s">
        <v>100</v>
      </c>
      <c r="D17" s="16"/>
      <c r="E17" s="19">
        <v>26.35</v>
      </c>
      <c r="F17" s="8" t="s">
        <v>7</v>
      </c>
      <c r="G17" s="9">
        <v>7</v>
      </c>
    </row>
    <row r="18" spans="2:7" ht="13.8" x14ac:dyDescent="0.3">
      <c r="B18" s="15">
        <v>135</v>
      </c>
      <c r="C18" s="18" t="s">
        <v>101</v>
      </c>
      <c r="D18" s="16"/>
      <c r="E18" s="19">
        <v>30.34</v>
      </c>
      <c r="F18" s="8" t="s">
        <v>7</v>
      </c>
      <c r="G18" s="9">
        <v>7</v>
      </c>
    </row>
    <row r="19" spans="2:7" ht="13.8" x14ac:dyDescent="0.3">
      <c r="B19" s="15">
        <v>154</v>
      </c>
      <c r="C19" s="17" t="s">
        <v>102</v>
      </c>
      <c r="D19" s="16"/>
      <c r="E19" s="19">
        <v>31.55</v>
      </c>
      <c r="F19" s="8" t="s">
        <v>7</v>
      </c>
      <c r="G19" s="9">
        <v>7</v>
      </c>
    </row>
    <row r="20" spans="2:7" ht="13.8" x14ac:dyDescent="0.3">
      <c r="B20" s="15">
        <v>163</v>
      </c>
      <c r="C20" s="17" t="s">
        <v>79</v>
      </c>
      <c r="D20" s="16"/>
      <c r="E20" s="19">
        <v>33.04</v>
      </c>
      <c r="F20" s="8" t="s">
        <v>82</v>
      </c>
      <c r="G20" s="9">
        <v>10</v>
      </c>
    </row>
    <row r="21" spans="2:7" ht="13.8" x14ac:dyDescent="0.3">
      <c r="B21" s="15">
        <v>164</v>
      </c>
      <c r="C21" s="18" t="s">
        <v>81</v>
      </c>
      <c r="D21" s="16"/>
      <c r="E21" s="19">
        <v>33.049999999999997</v>
      </c>
      <c r="F21" s="93" t="s">
        <v>82</v>
      </c>
      <c r="G21" s="9">
        <v>10</v>
      </c>
    </row>
    <row r="22" spans="2:7" ht="13.8" x14ac:dyDescent="0.3">
      <c r="B22" s="15">
        <v>165</v>
      </c>
      <c r="C22" s="17" t="s">
        <v>103</v>
      </c>
      <c r="D22" s="16"/>
      <c r="E22" s="19">
        <v>33.06</v>
      </c>
      <c r="F22" s="93"/>
      <c r="G22" s="9">
        <v>7</v>
      </c>
    </row>
    <row r="23" spans="2:7" ht="13.8" x14ac:dyDescent="0.3">
      <c r="B23" s="15">
        <v>183</v>
      </c>
      <c r="C23" s="18" t="s">
        <v>104</v>
      </c>
      <c r="D23" s="16"/>
      <c r="E23" s="19">
        <v>34.44</v>
      </c>
      <c r="F23" s="93" t="s">
        <v>7</v>
      </c>
      <c r="G23" s="9">
        <v>7</v>
      </c>
    </row>
    <row r="24" spans="2:7" ht="13.8" x14ac:dyDescent="0.3">
      <c r="B24" s="15">
        <v>205</v>
      </c>
      <c r="C24" s="18" t="s">
        <v>105</v>
      </c>
      <c r="D24" s="16"/>
      <c r="E24" s="19">
        <v>39.130000000000003</v>
      </c>
      <c r="F24" s="93" t="s">
        <v>7</v>
      </c>
      <c r="G24" s="9">
        <v>7</v>
      </c>
    </row>
    <row r="25" spans="2:7" ht="13.8" x14ac:dyDescent="0.3">
      <c r="B25" s="15">
        <v>211</v>
      </c>
      <c r="C25" s="18" t="s">
        <v>106</v>
      </c>
      <c r="D25" s="16"/>
      <c r="E25" s="19">
        <v>41.25</v>
      </c>
      <c r="F25" s="93" t="s">
        <v>7</v>
      </c>
      <c r="G25" s="9">
        <v>7</v>
      </c>
    </row>
    <row r="26" spans="2:7" x14ac:dyDescent="0.25">
      <c r="B26" s="22"/>
      <c r="C26" s="22"/>
      <c r="D26" s="23"/>
      <c r="E26" s="22"/>
      <c r="F26" s="22"/>
      <c r="G26" s="21"/>
    </row>
    <row r="28" spans="2:7" ht="13.8" x14ac:dyDescent="0.3">
      <c r="B28" s="10" t="s">
        <v>66</v>
      </c>
      <c r="C28" s="11"/>
      <c r="D28" s="1"/>
      <c r="E28" s="2"/>
      <c r="F28" s="2"/>
      <c r="G28" s="3"/>
    </row>
    <row r="29" spans="2:7" s="88" customFormat="1" ht="13.8" x14ac:dyDescent="0.3">
      <c r="B29" s="12" t="s">
        <v>86</v>
      </c>
      <c r="C29" s="13" t="s">
        <v>107</v>
      </c>
      <c r="D29" s="4"/>
      <c r="E29" s="4" t="s">
        <v>130</v>
      </c>
      <c r="F29" s="4"/>
      <c r="G29" s="87" t="s">
        <v>131</v>
      </c>
    </row>
    <row r="30" spans="2:7" ht="13.8" x14ac:dyDescent="0.3">
      <c r="B30" s="5" t="s">
        <v>1</v>
      </c>
      <c r="C30" s="14" t="s">
        <v>2</v>
      </c>
      <c r="D30" s="6"/>
      <c r="E30" s="6" t="s">
        <v>8</v>
      </c>
      <c r="F30" s="6" t="s">
        <v>4</v>
      </c>
      <c r="G30" s="7" t="s">
        <v>5</v>
      </c>
    </row>
    <row r="31" spans="2:7" ht="13.8" x14ac:dyDescent="0.3">
      <c r="B31" s="15">
        <v>116</v>
      </c>
      <c r="C31" s="18" t="s">
        <v>81</v>
      </c>
      <c r="D31" s="16"/>
      <c r="E31" s="19">
        <v>32.36</v>
      </c>
      <c r="F31" s="93" t="s">
        <v>82</v>
      </c>
      <c r="G31" s="9">
        <v>10</v>
      </c>
    </row>
    <row r="32" spans="2:7" ht="13.8" x14ac:dyDescent="0.3">
      <c r="B32" s="15">
        <v>143</v>
      </c>
      <c r="C32" s="17" t="s">
        <v>59</v>
      </c>
      <c r="D32" s="16"/>
      <c r="E32" s="19">
        <v>36.29</v>
      </c>
      <c r="F32" s="93"/>
      <c r="G32" s="9">
        <v>7</v>
      </c>
    </row>
    <row r="33" spans="2:7" x14ac:dyDescent="0.25">
      <c r="B33" s="22"/>
      <c r="C33" s="22"/>
      <c r="D33" s="23"/>
      <c r="E33" s="22"/>
      <c r="F33" s="22"/>
      <c r="G33" s="21"/>
    </row>
    <row r="35" spans="2:7" ht="13.8" x14ac:dyDescent="0.3">
      <c r="B35" s="10" t="s">
        <v>66</v>
      </c>
      <c r="C35" s="11"/>
      <c r="D35" s="1"/>
      <c r="E35" s="1"/>
      <c r="F35" s="2"/>
      <c r="G35" s="95"/>
    </row>
    <row r="36" spans="2:7" s="88" customFormat="1" ht="13.8" x14ac:dyDescent="0.3">
      <c r="B36" s="12" t="s">
        <v>110</v>
      </c>
      <c r="C36" s="13" t="s">
        <v>134</v>
      </c>
      <c r="D36" s="4"/>
      <c r="E36" s="4" t="s">
        <v>135</v>
      </c>
      <c r="F36" s="4"/>
      <c r="G36" s="96" t="s">
        <v>144</v>
      </c>
    </row>
    <row r="37" spans="2:7" ht="13.8" x14ac:dyDescent="0.3">
      <c r="B37" s="5" t="s">
        <v>1</v>
      </c>
      <c r="C37" s="14" t="s">
        <v>2</v>
      </c>
      <c r="D37" s="6"/>
      <c r="E37" s="6" t="s">
        <v>8</v>
      </c>
      <c r="F37" s="6" t="s">
        <v>4</v>
      </c>
      <c r="G37" s="7" t="s">
        <v>5</v>
      </c>
    </row>
    <row r="38" spans="2:7" ht="13.8" x14ac:dyDescent="0.3">
      <c r="B38" s="15">
        <v>61</v>
      </c>
      <c r="C38" s="17" t="s">
        <v>100</v>
      </c>
      <c r="D38" s="16"/>
      <c r="E38" s="94">
        <v>4.0289351851851847E-2</v>
      </c>
      <c r="F38" s="93" t="s">
        <v>7</v>
      </c>
      <c r="G38" s="9">
        <v>10</v>
      </c>
    </row>
    <row r="39" spans="2:7" ht="13.8" x14ac:dyDescent="0.3">
      <c r="B39" s="15">
        <v>147</v>
      </c>
      <c r="C39" s="17" t="s">
        <v>81</v>
      </c>
      <c r="D39" s="16"/>
      <c r="E39" s="94">
        <v>5.5266203703703699E-2</v>
      </c>
      <c r="F39" s="93" t="s">
        <v>7</v>
      </c>
      <c r="G39" s="9">
        <v>10</v>
      </c>
    </row>
    <row r="40" spans="2:7" ht="13.8" x14ac:dyDescent="0.3">
      <c r="B40" s="15">
        <v>148</v>
      </c>
      <c r="C40" s="17" t="s">
        <v>79</v>
      </c>
      <c r="D40" s="16"/>
      <c r="E40" s="94">
        <v>5.603009259259259E-2</v>
      </c>
      <c r="F40" s="93" t="s">
        <v>7</v>
      </c>
      <c r="G40" s="9">
        <v>10</v>
      </c>
    </row>
    <row r="41" spans="2:7" ht="13.8" x14ac:dyDescent="0.3">
      <c r="B41" s="15">
        <v>152</v>
      </c>
      <c r="C41" s="17" t="s">
        <v>59</v>
      </c>
      <c r="D41" s="16"/>
      <c r="E41" s="94">
        <v>5.932870370370371E-2</v>
      </c>
      <c r="F41" s="93" t="s">
        <v>7</v>
      </c>
      <c r="G41" s="9">
        <v>10</v>
      </c>
    </row>
    <row r="42" spans="2:7" x14ac:dyDescent="0.25">
      <c r="B42" s="22"/>
      <c r="C42" s="22"/>
      <c r="D42" s="23"/>
      <c r="E42" s="22"/>
      <c r="F42" s="22"/>
      <c r="G42" s="97"/>
    </row>
    <row r="44" spans="2:7" ht="13.8" x14ac:dyDescent="0.3">
      <c r="B44" s="10" t="s">
        <v>66</v>
      </c>
      <c r="C44" s="11"/>
      <c r="D44" s="1"/>
      <c r="E44" s="2"/>
      <c r="F44" s="2"/>
      <c r="G44" s="3"/>
    </row>
    <row r="45" spans="2:7" s="88" customFormat="1" ht="13.8" x14ac:dyDescent="0.3">
      <c r="B45" s="12" t="s">
        <v>133</v>
      </c>
      <c r="C45" s="13" t="s">
        <v>107</v>
      </c>
      <c r="D45" s="4"/>
      <c r="E45" s="4" t="s">
        <v>163</v>
      </c>
      <c r="F45" s="4"/>
      <c r="G45" s="87" t="s">
        <v>166</v>
      </c>
    </row>
    <row r="46" spans="2:7" ht="13.8" x14ac:dyDescent="0.3">
      <c r="B46" s="5" t="s">
        <v>1</v>
      </c>
      <c r="C46" s="14" t="s">
        <v>2</v>
      </c>
      <c r="D46" s="6"/>
      <c r="E46" s="6" t="s">
        <v>8</v>
      </c>
      <c r="F46" s="6" t="s">
        <v>4</v>
      </c>
      <c r="G46" s="7" t="s">
        <v>5</v>
      </c>
    </row>
    <row r="47" spans="2:7" ht="13.8" x14ac:dyDescent="0.3">
      <c r="B47" s="15">
        <v>134</v>
      </c>
      <c r="C47" s="18" t="s">
        <v>164</v>
      </c>
      <c r="D47" s="16"/>
      <c r="E47" s="19">
        <v>31.47</v>
      </c>
      <c r="F47" s="93"/>
      <c r="G47" s="9">
        <v>7</v>
      </c>
    </row>
    <row r="48" spans="2:7" ht="13.8" x14ac:dyDescent="0.3">
      <c r="B48" s="15">
        <v>171</v>
      </c>
      <c r="C48" s="17" t="s">
        <v>59</v>
      </c>
      <c r="D48" s="16"/>
      <c r="E48" s="19">
        <v>36.42</v>
      </c>
      <c r="F48" s="93"/>
      <c r="G48" s="9">
        <v>7</v>
      </c>
    </row>
    <row r="49" spans="2:7" x14ac:dyDescent="0.25">
      <c r="B49" s="22"/>
      <c r="C49" s="22"/>
      <c r="D49" s="23"/>
      <c r="E49" s="22"/>
      <c r="F49" s="22"/>
      <c r="G49" s="21"/>
    </row>
    <row r="51" spans="2:7" ht="13.8" x14ac:dyDescent="0.3">
      <c r="B51" s="10" t="s">
        <v>66</v>
      </c>
      <c r="C51" s="11"/>
      <c r="D51" s="1"/>
      <c r="E51" s="1"/>
      <c r="F51" s="2"/>
      <c r="G51" s="95"/>
    </row>
    <row r="52" spans="2:7" s="88" customFormat="1" ht="13.8" x14ac:dyDescent="0.3">
      <c r="B52" s="12" t="s">
        <v>147</v>
      </c>
      <c r="C52" s="13" t="s">
        <v>168</v>
      </c>
      <c r="D52" s="4"/>
      <c r="E52" s="4" t="s">
        <v>169</v>
      </c>
      <c r="F52" s="4"/>
      <c r="G52" s="96" t="s">
        <v>170</v>
      </c>
    </row>
    <row r="53" spans="2:7" ht="13.8" x14ac:dyDescent="0.3">
      <c r="B53" s="5" t="s">
        <v>1</v>
      </c>
      <c r="C53" s="14" t="s">
        <v>2</v>
      </c>
      <c r="D53" s="6"/>
      <c r="E53" s="6" t="s">
        <v>8</v>
      </c>
      <c r="F53" s="6" t="s">
        <v>4</v>
      </c>
      <c r="G53" s="7" t="s">
        <v>5</v>
      </c>
    </row>
    <row r="54" spans="2:7" ht="13.8" x14ac:dyDescent="0.3">
      <c r="B54" s="15">
        <v>181</v>
      </c>
      <c r="C54" s="17" t="s">
        <v>100</v>
      </c>
      <c r="D54" s="16"/>
      <c r="E54" s="101">
        <v>1.0395833333333333</v>
      </c>
      <c r="F54" s="93" t="s">
        <v>82</v>
      </c>
      <c r="G54" s="9">
        <v>10</v>
      </c>
    </row>
    <row r="55" spans="2:7" ht="13.8" x14ac:dyDescent="0.3">
      <c r="B55" s="15">
        <v>187</v>
      </c>
      <c r="C55" s="17" t="s">
        <v>77</v>
      </c>
      <c r="D55" s="16"/>
      <c r="E55" s="101">
        <v>1.0527777777777778</v>
      </c>
      <c r="F55" s="93" t="s">
        <v>82</v>
      </c>
      <c r="G55" s="9">
        <v>10</v>
      </c>
    </row>
    <row r="56" spans="2:7" ht="13.8" x14ac:dyDescent="0.3">
      <c r="B56" s="15">
        <v>203</v>
      </c>
      <c r="C56" s="17" t="s">
        <v>180</v>
      </c>
      <c r="D56" s="16"/>
      <c r="E56" s="102">
        <v>26.25</v>
      </c>
      <c r="F56" s="93" t="s">
        <v>7</v>
      </c>
      <c r="G56" s="9">
        <v>7</v>
      </c>
    </row>
    <row r="57" spans="2:7" ht="13.8" x14ac:dyDescent="0.3">
      <c r="B57" s="15">
        <v>248</v>
      </c>
      <c r="C57" s="17" t="s">
        <v>102</v>
      </c>
      <c r="D57" s="16"/>
      <c r="E57" s="101">
        <v>1.28125</v>
      </c>
      <c r="F57" s="93" t="s">
        <v>82</v>
      </c>
      <c r="G57" s="9">
        <v>10</v>
      </c>
    </row>
    <row r="58" spans="2:7" ht="13.8" x14ac:dyDescent="0.3">
      <c r="B58" s="15">
        <v>267</v>
      </c>
      <c r="C58" s="17" t="s">
        <v>79</v>
      </c>
      <c r="D58" s="16"/>
      <c r="E58" s="101">
        <v>1.4312500000000001</v>
      </c>
      <c r="F58" s="93"/>
      <c r="G58" s="9">
        <v>7</v>
      </c>
    </row>
    <row r="59" spans="2:7" ht="13.8" x14ac:dyDescent="0.3">
      <c r="B59" s="15">
        <v>270</v>
      </c>
      <c r="C59" s="17" t="s">
        <v>81</v>
      </c>
      <c r="D59" s="16"/>
      <c r="E59" s="101">
        <v>1.4423611111111112</v>
      </c>
      <c r="F59" s="93"/>
      <c r="G59" s="9">
        <v>7</v>
      </c>
    </row>
    <row r="60" spans="2:7" ht="13.8" x14ac:dyDescent="0.3">
      <c r="B60" s="15">
        <v>274</v>
      </c>
      <c r="C60" s="17" t="s">
        <v>59</v>
      </c>
      <c r="D60" s="16"/>
      <c r="E60" s="101">
        <v>1.48125</v>
      </c>
      <c r="F60" s="93"/>
      <c r="G60" s="9">
        <v>7</v>
      </c>
    </row>
    <row r="61" spans="2:7" ht="13.8" x14ac:dyDescent="0.3">
      <c r="B61" s="15">
        <v>279</v>
      </c>
      <c r="C61" s="17" t="s">
        <v>106</v>
      </c>
      <c r="D61" s="16"/>
      <c r="E61" s="101">
        <v>1.6701388888888891</v>
      </c>
      <c r="F61" s="93" t="s">
        <v>82</v>
      </c>
      <c r="G61" s="9">
        <v>10</v>
      </c>
    </row>
    <row r="62" spans="2:7" x14ac:dyDescent="0.25">
      <c r="B62" s="22"/>
      <c r="C62" s="22"/>
      <c r="D62" s="23"/>
      <c r="E62" s="22"/>
      <c r="F62" s="22"/>
      <c r="G62" s="21"/>
    </row>
    <row r="64" spans="2:7" ht="13.8" x14ac:dyDescent="0.3">
      <c r="B64" s="10" t="s">
        <v>66</v>
      </c>
      <c r="C64" s="11"/>
      <c r="D64" s="1"/>
      <c r="E64" s="1"/>
      <c r="F64" s="2"/>
      <c r="G64" s="95"/>
    </row>
    <row r="65" spans="2:7" s="88" customFormat="1" ht="13.8" x14ac:dyDescent="0.3">
      <c r="B65" s="12" t="s">
        <v>167</v>
      </c>
      <c r="C65" s="13" t="s">
        <v>188</v>
      </c>
      <c r="D65" s="4"/>
      <c r="E65" s="4" t="s">
        <v>189</v>
      </c>
      <c r="F65" s="4"/>
      <c r="G65" s="96" t="s">
        <v>190</v>
      </c>
    </row>
    <row r="66" spans="2:7" ht="13.8" x14ac:dyDescent="0.3">
      <c r="B66" s="5" t="s">
        <v>1</v>
      </c>
      <c r="C66" s="14" t="s">
        <v>2</v>
      </c>
      <c r="D66" s="6"/>
      <c r="E66" s="6" t="s">
        <v>8</v>
      </c>
      <c r="F66" s="6" t="s">
        <v>4</v>
      </c>
      <c r="G66" s="7" t="s">
        <v>5</v>
      </c>
    </row>
    <row r="67" spans="2:7" ht="13.8" x14ac:dyDescent="0.3">
      <c r="B67" s="15">
        <v>157</v>
      </c>
      <c r="C67" s="17" t="s">
        <v>195</v>
      </c>
      <c r="D67" s="20"/>
      <c r="E67" s="98" t="s">
        <v>196</v>
      </c>
      <c r="F67" s="8" t="s">
        <v>7</v>
      </c>
      <c r="G67" s="9">
        <v>10</v>
      </c>
    </row>
    <row r="68" spans="2:7" ht="13.8" x14ac:dyDescent="0.3">
      <c r="B68" s="15">
        <v>244</v>
      </c>
      <c r="C68" s="17" t="s">
        <v>77</v>
      </c>
      <c r="D68" s="20"/>
      <c r="E68" s="98" t="s">
        <v>208</v>
      </c>
      <c r="F68" s="93" t="s">
        <v>7</v>
      </c>
      <c r="G68" s="9">
        <v>10</v>
      </c>
    </row>
    <row r="69" spans="2:7" ht="13.8" x14ac:dyDescent="0.3">
      <c r="B69" s="15">
        <v>363</v>
      </c>
      <c r="C69" s="17" t="s">
        <v>79</v>
      </c>
      <c r="D69" s="16"/>
      <c r="E69" s="98" t="s">
        <v>204</v>
      </c>
      <c r="F69" s="93" t="s">
        <v>7</v>
      </c>
      <c r="G69" s="9">
        <v>10</v>
      </c>
    </row>
    <row r="70" spans="2:7" ht="13.8" x14ac:dyDescent="0.3">
      <c r="B70" s="15">
        <v>366</v>
      </c>
      <c r="C70" s="17" t="s">
        <v>59</v>
      </c>
      <c r="D70" s="16"/>
      <c r="E70" s="98" t="s">
        <v>205</v>
      </c>
      <c r="F70" s="93" t="s">
        <v>7</v>
      </c>
      <c r="G70" s="9">
        <v>10</v>
      </c>
    </row>
    <row r="71" spans="2:7" x14ac:dyDescent="0.25">
      <c r="B71" s="22"/>
      <c r="C71" s="22"/>
      <c r="D71" s="23"/>
      <c r="E71" s="99"/>
      <c r="F71" s="22"/>
      <c r="G71" s="21"/>
    </row>
    <row r="73" spans="2:7" ht="13.8" x14ac:dyDescent="0.3">
      <c r="B73" s="10" t="s">
        <v>66</v>
      </c>
      <c r="C73" s="11"/>
      <c r="D73" s="1"/>
      <c r="E73" s="1"/>
      <c r="F73" s="2"/>
      <c r="G73" s="95"/>
    </row>
    <row r="74" spans="2:7" s="88" customFormat="1" ht="13.8" x14ac:dyDescent="0.3">
      <c r="B74" s="12" t="s">
        <v>187</v>
      </c>
      <c r="C74" s="13" t="s">
        <v>73</v>
      </c>
      <c r="D74" s="4"/>
      <c r="E74" s="4" t="s">
        <v>222</v>
      </c>
      <c r="F74" s="4"/>
      <c r="G74" s="96" t="s">
        <v>228</v>
      </c>
    </row>
    <row r="75" spans="2:7" ht="13.8" x14ac:dyDescent="0.3">
      <c r="B75" s="5" t="s">
        <v>1</v>
      </c>
      <c r="C75" s="14" t="s">
        <v>2</v>
      </c>
      <c r="D75" s="6"/>
      <c r="E75" s="6" t="s">
        <v>8</v>
      </c>
      <c r="F75" s="6" t="s">
        <v>4</v>
      </c>
      <c r="G75" s="7" t="s">
        <v>5</v>
      </c>
    </row>
    <row r="76" spans="2:7" ht="13.8" x14ac:dyDescent="0.3">
      <c r="B76" s="15">
        <v>138</v>
      </c>
      <c r="C76" s="17" t="s">
        <v>223</v>
      </c>
      <c r="D76" s="20"/>
      <c r="E76" s="98" t="s">
        <v>226</v>
      </c>
      <c r="F76" s="8" t="s">
        <v>7</v>
      </c>
      <c r="G76" s="9">
        <v>7</v>
      </c>
    </row>
    <row r="77" spans="2:7" ht="13.8" x14ac:dyDescent="0.3">
      <c r="B77" s="15">
        <v>188</v>
      </c>
      <c r="C77" s="17" t="s">
        <v>81</v>
      </c>
      <c r="D77" s="20"/>
      <c r="E77" s="98" t="s">
        <v>224</v>
      </c>
      <c r="F77" s="93"/>
      <c r="G77" s="9">
        <v>7</v>
      </c>
    </row>
    <row r="78" spans="2:7" ht="13.8" x14ac:dyDescent="0.3">
      <c r="B78" s="15">
        <v>195</v>
      </c>
      <c r="C78" s="17" t="s">
        <v>59</v>
      </c>
      <c r="D78" s="16"/>
      <c r="E78" s="98" t="s">
        <v>225</v>
      </c>
      <c r="F78" s="93"/>
      <c r="G78" s="9">
        <v>7</v>
      </c>
    </row>
    <row r="79" spans="2:7" x14ac:dyDescent="0.25">
      <c r="B79" s="22"/>
      <c r="C79" s="22"/>
      <c r="D79" s="23"/>
      <c r="E79" s="99"/>
      <c r="F79" s="22"/>
      <c r="G79" s="21"/>
    </row>
    <row r="81" spans="2:7" ht="13.8" x14ac:dyDescent="0.3">
      <c r="B81" s="10" t="s">
        <v>66</v>
      </c>
      <c r="C81" s="11"/>
      <c r="D81" s="1"/>
      <c r="E81" s="1"/>
      <c r="F81" s="2"/>
      <c r="G81" s="3"/>
    </row>
    <row r="82" spans="2:7" s="88" customFormat="1" ht="13.8" x14ac:dyDescent="0.3">
      <c r="B82" s="12" t="s">
        <v>285</v>
      </c>
      <c r="C82" s="13" t="s">
        <v>262</v>
      </c>
      <c r="D82" s="4"/>
      <c r="E82" s="4" t="s">
        <v>267</v>
      </c>
      <c r="F82" s="4"/>
      <c r="G82" s="87" t="s">
        <v>263</v>
      </c>
    </row>
    <row r="83" spans="2:7" ht="13.8" x14ac:dyDescent="0.3">
      <c r="B83" s="5" t="s">
        <v>1</v>
      </c>
      <c r="C83" s="14" t="s">
        <v>2</v>
      </c>
      <c r="D83" s="6"/>
      <c r="E83" s="6" t="s">
        <v>8</v>
      </c>
      <c r="F83" s="6" t="s">
        <v>4</v>
      </c>
      <c r="G83" s="7" t="s">
        <v>5</v>
      </c>
    </row>
    <row r="84" spans="2:7" ht="13.8" x14ac:dyDescent="0.3">
      <c r="B84" s="15">
        <v>53</v>
      </c>
      <c r="C84" s="17" t="s">
        <v>195</v>
      </c>
      <c r="D84" s="16"/>
      <c r="E84" s="98" t="s">
        <v>275</v>
      </c>
      <c r="F84" s="93" t="s">
        <v>7</v>
      </c>
      <c r="G84" s="9">
        <v>10</v>
      </c>
    </row>
    <row r="85" spans="2:7" ht="13.8" x14ac:dyDescent="0.3">
      <c r="B85" s="15">
        <v>131</v>
      </c>
      <c r="C85" s="17" t="s">
        <v>266</v>
      </c>
      <c r="D85" s="16"/>
      <c r="E85" s="98" t="s">
        <v>278</v>
      </c>
      <c r="F85" s="93" t="s">
        <v>7</v>
      </c>
      <c r="G85" s="9">
        <v>10</v>
      </c>
    </row>
    <row r="86" spans="2:7" ht="13.8" x14ac:dyDescent="0.3">
      <c r="B86" s="15">
        <v>136</v>
      </c>
      <c r="C86" s="17" t="s">
        <v>223</v>
      </c>
      <c r="D86" s="16"/>
      <c r="E86" s="98" t="s">
        <v>279</v>
      </c>
      <c r="F86" s="93" t="s">
        <v>82</v>
      </c>
      <c r="G86" s="9">
        <v>15</v>
      </c>
    </row>
    <row r="87" spans="2:7" ht="13.8" x14ac:dyDescent="0.3">
      <c r="B87" s="15">
        <v>143</v>
      </c>
      <c r="C87" s="17" t="s">
        <v>81</v>
      </c>
      <c r="D87" s="16"/>
      <c r="E87" s="98" t="s">
        <v>280</v>
      </c>
      <c r="F87" s="93" t="s">
        <v>82</v>
      </c>
      <c r="G87" s="9">
        <v>15</v>
      </c>
    </row>
    <row r="88" spans="2:7" ht="13.8" x14ac:dyDescent="0.3">
      <c r="B88" s="15">
        <v>160</v>
      </c>
      <c r="C88" s="17" t="s">
        <v>59</v>
      </c>
      <c r="D88" s="16"/>
      <c r="E88" s="98" t="s">
        <v>281</v>
      </c>
      <c r="F88" s="93" t="s">
        <v>82</v>
      </c>
      <c r="G88" s="9">
        <v>15</v>
      </c>
    </row>
    <row r="89" spans="2:7" x14ac:dyDescent="0.25">
      <c r="B89" s="22"/>
      <c r="C89" s="22"/>
      <c r="D89" s="23"/>
      <c r="E89" s="99"/>
      <c r="F89" s="22"/>
      <c r="G89" s="21"/>
    </row>
    <row r="91" spans="2:7" ht="13.8" x14ac:dyDescent="0.3">
      <c r="B91" s="10" t="s">
        <v>66</v>
      </c>
      <c r="C91" s="11"/>
      <c r="D91" s="1"/>
      <c r="E91" s="1"/>
      <c r="F91" s="2"/>
      <c r="G91" s="95"/>
    </row>
    <row r="92" spans="2:7" s="88" customFormat="1" ht="13.8" x14ac:dyDescent="0.3">
      <c r="B92" s="12" t="s">
        <v>261</v>
      </c>
      <c r="C92" s="13" t="s">
        <v>73</v>
      </c>
      <c r="D92" s="4"/>
      <c r="E92" s="4" t="s">
        <v>287</v>
      </c>
      <c r="F92" s="4"/>
      <c r="G92" s="96" t="s">
        <v>288</v>
      </c>
    </row>
    <row r="93" spans="2:7" ht="13.8" x14ac:dyDescent="0.3">
      <c r="B93" s="5" t="s">
        <v>1</v>
      </c>
      <c r="C93" s="14" t="s">
        <v>2</v>
      </c>
      <c r="D93" s="6"/>
      <c r="E93" s="6" t="s">
        <v>8</v>
      </c>
      <c r="F93" s="6" t="s">
        <v>4</v>
      </c>
      <c r="G93" s="7" t="s">
        <v>5</v>
      </c>
    </row>
    <row r="94" spans="2:7" ht="13.8" x14ac:dyDescent="0.3">
      <c r="B94" s="15">
        <v>73</v>
      </c>
      <c r="C94" s="17" t="s">
        <v>55</v>
      </c>
      <c r="D94" s="16"/>
      <c r="E94" s="98" t="s">
        <v>297</v>
      </c>
      <c r="F94" s="93"/>
      <c r="G94" s="9">
        <v>7</v>
      </c>
    </row>
    <row r="95" spans="2:7" ht="13.8" x14ac:dyDescent="0.3">
      <c r="B95" s="15">
        <v>123</v>
      </c>
      <c r="C95" s="17" t="s">
        <v>81</v>
      </c>
      <c r="D95" s="16"/>
      <c r="E95" s="98" t="s">
        <v>298</v>
      </c>
      <c r="F95" s="93"/>
      <c r="G95" s="9">
        <v>7</v>
      </c>
    </row>
    <row r="96" spans="2:7" ht="13.8" x14ac:dyDescent="0.3">
      <c r="B96" s="15">
        <v>138</v>
      </c>
      <c r="C96" s="17" t="s">
        <v>59</v>
      </c>
      <c r="D96" s="16"/>
      <c r="E96" s="98" t="s">
        <v>299</v>
      </c>
      <c r="F96" s="93" t="s">
        <v>82</v>
      </c>
      <c r="G96" s="9">
        <v>10</v>
      </c>
    </row>
    <row r="97" spans="2:7" x14ac:dyDescent="0.25">
      <c r="B97" s="22"/>
      <c r="C97" s="22"/>
      <c r="D97" s="23"/>
      <c r="E97" s="99"/>
      <c r="F97" s="22"/>
      <c r="G97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2409-74EA-4A0B-B07B-AA3E3C61900B}">
  <dimension ref="A1:AQ54"/>
  <sheetViews>
    <sheetView topLeftCell="A22" workbookViewId="0">
      <selection activeCell="D31" sqref="D31:J51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39" width="3.109375" customWidth="1"/>
    <col min="40" max="40" width="1.5546875" customWidth="1"/>
    <col min="41" max="41" width="1.21875" customWidth="1"/>
    <col min="43" max="43" width="5.6640625" customWidth="1"/>
  </cols>
  <sheetData>
    <row r="1" spans="1:43" s="69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68"/>
      <c r="R1" s="68"/>
      <c r="S1" s="68"/>
      <c r="T1" s="68"/>
      <c r="U1" s="68"/>
      <c r="W1" s="70"/>
      <c r="AJ1" s="71"/>
      <c r="AK1" s="71"/>
      <c r="AL1" s="71"/>
      <c r="AM1" s="72"/>
      <c r="AQ1" s="68"/>
    </row>
    <row r="2" spans="1:43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9"/>
      <c r="AK2" s="29"/>
      <c r="AL2" s="29"/>
      <c r="AM2" s="30"/>
      <c r="AN2" s="27"/>
      <c r="AO2" s="26"/>
      <c r="AQ2" s="26"/>
    </row>
    <row r="3" spans="1:43" ht="9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4"/>
      <c r="AK3" s="34"/>
      <c r="AL3" s="34"/>
      <c r="AM3" s="35"/>
      <c r="AN3" s="32"/>
      <c r="AO3" s="26"/>
      <c r="AQ3" s="31"/>
    </row>
    <row r="4" spans="1:43" ht="135" customHeight="1" x14ac:dyDescent="0.25">
      <c r="Q4" s="36"/>
      <c r="R4" s="37"/>
      <c r="S4" s="79" t="s">
        <v>28</v>
      </c>
      <c r="T4" s="79" t="s">
        <v>45</v>
      </c>
      <c r="U4" s="38"/>
      <c r="V4" s="39" t="s">
        <v>84</v>
      </c>
      <c r="W4" s="39" t="s">
        <v>109</v>
      </c>
      <c r="X4" s="39" t="s">
        <v>132</v>
      </c>
      <c r="Y4" s="39" t="s">
        <v>146</v>
      </c>
      <c r="Z4" s="39" t="s">
        <v>165</v>
      </c>
      <c r="AA4" s="39" t="s">
        <v>186</v>
      </c>
      <c r="AB4" s="39" t="s">
        <v>207</v>
      </c>
      <c r="AC4" s="39" t="s">
        <v>227</v>
      </c>
      <c r="AD4" s="39" t="s">
        <v>283</v>
      </c>
      <c r="AE4" s="39" t="s">
        <v>284</v>
      </c>
      <c r="AF4" s="39" t="s">
        <v>301</v>
      </c>
      <c r="AG4" s="39"/>
      <c r="AH4" s="39"/>
      <c r="AI4" s="39"/>
      <c r="AJ4" s="40" t="s">
        <v>31</v>
      </c>
      <c r="AK4" s="40" t="s">
        <v>33</v>
      </c>
      <c r="AL4" s="40" t="s">
        <v>36</v>
      </c>
      <c r="AM4" s="40" t="s">
        <v>37</v>
      </c>
      <c r="AN4" s="41"/>
      <c r="AO4" s="36"/>
      <c r="AQ4" s="79" t="s">
        <v>24</v>
      </c>
    </row>
    <row r="5" spans="1:43" x14ac:dyDescent="0.25">
      <c r="Q5" s="43"/>
      <c r="R5" s="44"/>
      <c r="S5" s="85">
        <f t="shared" ref="S5:S23" ca="1" si="0">SUM(AJ5:AK5)+AM5 + T5</f>
        <v>81</v>
      </c>
      <c r="T5" s="80">
        <f t="array" aca="1" ref="T5" ca="1">SUM(LARGE(V5:AH5,ROW(INDIRECT("1:8"))))</f>
        <v>65</v>
      </c>
      <c r="U5" s="64" t="s">
        <v>59</v>
      </c>
      <c r="V5" s="73">
        <v>7</v>
      </c>
      <c r="W5" s="90">
        <v>0</v>
      </c>
      <c r="X5" s="90">
        <v>7</v>
      </c>
      <c r="Y5" s="90">
        <v>10</v>
      </c>
      <c r="Z5" s="90">
        <v>7</v>
      </c>
      <c r="AA5" s="90">
        <v>7</v>
      </c>
      <c r="AB5" s="90">
        <v>10</v>
      </c>
      <c r="AC5" s="90">
        <v>7</v>
      </c>
      <c r="AD5" s="90">
        <v>0</v>
      </c>
      <c r="AE5" s="90">
        <v>10</v>
      </c>
      <c r="AF5" s="90">
        <v>7</v>
      </c>
      <c r="AG5" s="89">
        <v>0</v>
      </c>
      <c r="AH5" s="89">
        <v>0</v>
      </c>
      <c r="AI5" s="48"/>
      <c r="AJ5" s="49">
        <v>6</v>
      </c>
      <c r="AK5" s="49">
        <v>5</v>
      </c>
      <c r="AL5" s="82">
        <f t="shared" ref="AL5:AL23" si="1">SUM(AJ5:AK5)</f>
        <v>11</v>
      </c>
      <c r="AM5" s="49">
        <v>5</v>
      </c>
      <c r="AN5" s="32"/>
      <c r="AO5" s="43"/>
      <c r="AQ5" s="85">
        <f t="shared" ref="AQ5:AQ23" si="2">SUM(V5:AG5)</f>
        <v>72</v>
      </c>
    </row>
    <row r="6" spans="1:43" x14ac:dyDescent="0.25">
      <c r="Q6" s="43"/>
      <c r="R6" s="44"/>
      <c r="S6" s="85">
        <f t="shared" ca="1" si="0"/>
        <v>78</v>
      </c>
      <c r="T6" s="80">
        <f t="array" aca="1" ref="T6" ca="1">SUM(LARGE(V6:AH6,ROW(INDIRECT("1:8"))))</f>
        <v>62</v>
      </c>
      <c r="U6" s="47" t="s">
        <v>81</v>
      </c>
      <c r="V6" s="92">
        <v>7</v>
      </c>
      <c r="W6" s="90">
        <v>7</v>
      </c>
      <c r="X6" s="90">
        <v>7</v>
      </c>
      <c r="Y6" s="90">
        <v>10</v>
      </c>
      <c r="Z6" s="90">
        <v>0</v>
      </c>
      <c r="AA6" s="90">
        <v>7</v>
      </c>
      <c r="AB6" s="90">
        <v>0</v>
      </c>
      <c r="AC6" s="90">
        <v>7</v>
      </c>
      <c r="AD6" s="90">
        <v>0</v>
      </c>
      <c r="AE6" s="90">
        <v>10</v>
      </c>
      <c r="AF6" s="90">
        <v>7</v>
      </c>
      <c r="AG6" s="89">
        <v>0</v>
      </c>
      <c r="AH6" s="89"/>
      <c r="AI6" s="48"/>
      <c r="AJ6" s="49">
        <v>6</v>
      </c>
      <c r="AK6" s="49">
        <v>5</v>
      </c>
      <c r="AL6" s="82">
        <f t="shared" si="1"/>
        <v>11</v>
      </c>
      <c r="AM6" s="49">
        <v>5</v>
      </c>
      <c r="AN6" s="32"/>
      <c r="AO6" s="43"/>
      <c r="AQ6" s="85">
        <f t="shared" si="2"/>
        <v>62</v>
      </c>
    </row>
    <row r="7" spans="1:43" x14ac:dyDescent="0.25">
      <c r="Q7" s="43"/>
      <c r="R7" s="44"/>
      <c r="S7" s="85">
        <f t="shared" ca="1" si="0"/>
        <v>44</v>
      </c>
      <c r="T7" s="80">
        <f t="array" aca="1" ref="T7" ca="1">SUM(LARGE(V7:AH7,ROW(INDIRECT("1:8"))))</f>
        <v>41</v>
      </c>
      <c r="U7" s="47" t="s">
        <v>79</v>
      </c>
      <c r="V7" s="73">
        <v>7</v>
      </c>
      <c r="W7" s="90">
        <v>7</v>
      </c>
      <c r="X7" s="90">
        <v>0</v>
      </c>
      <c r="Y7" s="90">
        <v>10</v>
      </c>
      <c r="Z7" s="90">
        <v>0</v>
      </c>
      <c r="AA7" s="90">
        <v>7</v>
      </c>
      <c r="AB7" s="90">
        <v>10</v>
      </c>
      <c r="AC7" s="90">
        <v>0</v>
      </c>
      <c r="AD7" s="90">
        <v>0</v>
      </c>
      <c r="AE7" s="90">
        <v>0</v>
      </c>
      <c r="AF7" s="90">
        <v>0</v>
      </c>
      <c r="AG7" s="89">
        <v>0</v>
      </c>
      <c r="AH7" s="89">
        <v>0</v>
      </c>
      <c r="AI7" s="48"/>
      <c r="AJ7" s="49">
        <v>3</v>
      </c>
      <c r="AK7" s="49"/>
      <c r="AL7" s="82">
        <f t="shared" si="1"/>
        <v>3</v>
      </c>
      <c r="AM7" s="49"/>
      <c r="AN7" s="32"/>
      <c r="AO7" s="43"/>
      <c r="AQ7" s="85">
        <f t="shared" si="2"/>
        <v>41</v>
      </c>
    </row>
    <row r="8" spans="1:43" x14ac:dyDescent="0.25">
      <c r="Q8" s="43"/>
      <c r="R8" s="44"/>
      <c r="S8" s="85">
        <f t="shared" ca="1" si="0"/>
        <v>27</v>
      </c>
      <c r="T8" s="80">
        <f t="array" aca="1" ref="T8" ca="1">SUM(LARGE(V8:AH8,ROW(INDIRECT("1:8"))))</f>
        <v>24</v>
      </c>
      <c r="U8" s="47" t="s">
        <v>100</v>
      </c>
      <c r="V8" s="92">
        <v>0</v>
      </c>
      <c r="W8" s="90">
        <v>7</v>
      </c>
      <c r="X8" s="90">
        <v>0</v>
      </c>
      <c r="Y8" s="90">
        <v>10</v>
      </c>
      <c r="Z8" s="90">
        <v>0</v>
      </c>
      <c r="AA8" s="90">
        <v>7</v>
      </c>
      <c r="AB8" s="90">
        <v>0</v>
      </c>
      <c r="AC8" s="90">
        <v>0</v>
      </c>
      <c r="AD8" s="90">
        <v>0</v>
      </c>
      <c r="AE8" s="90">
        <v>0</v>
      </c>
      <c r="AF8" s="90">
        <v>0</v>
      </c>
      <c r="AG8" s="89">
        <v>0</v>
      </c>
      <c r="AH8" s="89"/>
      <c r="AI8" s="48"/>
      <c r="AJ8" s="49">
        <v>3</v>
      </c>
      <c r="AK8" s="49"/>
      <c r="AL8" s="82">
        <f t="shared" si="1"/>
        <v>3</v>
      </c>
      <c r="AM8" s="49"/>
      <c r="AN8" s="32"/>
      <c r="AO8" s="43"/>
      <c r="AQ8" s="85">
        <f t="shared" si="2"/>
        <v>24</v>
      </c>
    </row>
    <row r="9" spans="1:43" x14ac:dyDescent="0.25">
      <c r="Q9" s="43"/>
      <c r="R9" s="44"/>
      <c r="S9" s="85">
        <f t="shared" ca="1" si="0"/>
        <v>27</v>
      </c>
      <c r="T9" s="80">
        <f t="array" aca="1" ref="T9" ca="1">SUM(LARGE(V9:AH9,ROW(INDIRECT("1:8"))))</f>
        <v>24</v>
      </c>
      <c r="U9" s="47" t="s">
        <v>77</v>
      </c>
      <c r="V9" s="92">
        <v>7</v>
      </c>
      <c r="W9" s="90">
        <v>0</v>
      </c>
      <c r="X9" s="90">
        <v>0</v>
      </c>
      <c r="Y9" s="90">
        <v>0</v>
      </c>
      <c r="Z9" s="90">
        <v>0</v>
      </c>
      <c r="AA9" s="90">
        <v>7</v>
      </c>
      <c r="AB9" s="90">
        <v>10</v>
      </c>
      <c r="AC9" s="90">
        <v>0</v>
      </c>
      <c r="AD9" s="90">
        <v>0</v>
      </c>
      <c r="AE9" s="90">
        <v>0</v>
      </c>
      <c r="AF9" s="90">
        <v>0</v>
      </c>
      <c r="AG9" s="89">
        <v>0</v>
      </c>
      <c r="AH9" s="89"/>
      <c r="AI9" s="48"/>
      <c r="AJ9" s="49">
        <v>3</v>
      </c>
      <c r="AK9" s="49"/>
      <c r="AL9" s="82">
        <f t="shared" si="1"/>
        <v>3</v>
      </c>
      <c r="AM9" s="49"/>
      <c r="AN9" s="32"/>
      <c r="AO9" s="43"/>
      <c r="AQ9" s="85">
        <f t="shared" si="2"/>
        <v>24</v>
      </c>
    </row>
    <row r="10" spans="1:43" x14ac:dyDescent="0.25">
      <c r="Q10" s="43"/>
      <c r="R10" s="44"/>
      <c r="S10" s="85">
        <f t="shared" ca="1" si="0"/>
        <v>22</v>
      </c>
      <c r="T10" s="80">
        <f t="array" aca="1" ref="T10" ca="1">SUM(LARGE(V10:AH10,ROW(INDIRECT("1:8"))))</f>
        <v>17</v>
      </c>
      <c r="U10" s="47" t="s">
        <v>223</v>
      </c>
      <c r="V10" s="92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7</v>
      </c>
      <c r="AD10" s="90">
        <v>0</v>
      </c>
      <c r="AE10" s="90">
        <v>10</v>
      </c>
      <c r="AF10" s="90">
        <v>0</v>
      </c>
      <c r="AG10" s="89">
        <v>0</v>
      </c>
      <c r="AH10" s="89"/>
      <c r="AI10" s="48"/>
      <c r="AJ10" s="49"/>
      <c r="AK10" s="49">
        <v>5</v>
      </c>
      <c r="AL10" s="82">
        <f t="shared" si="1"/>
        <v>5</v>
      </c>
      <c r="AM10" s="49"/>
      <c r="AN10" s="32"/>
      <c r="AO10" s="43"/>
      <c r="AQ10" s="85">
        <f t="shared" si="2"/>
        <v>17</v>
      </c>
    </row>
    <row r="11" spans="1:43" x14ac:dyDescent="0.25">
      <c r="Q11" s="43"/>
      <c r="R11" s="44"/>
      <c r="S11" s="85">
        <f t="shared" ca="1" si="0"/>
        <v>20</v>
      </c>
      <c r="T11" s="80">
        <f t="array" aca="1" ref="T11" ca="1">SUM(LARGE(V11:AH11,ROW(INDIRECT("1:8"))))</f>
        <v>20</v>
      </c>
      <c r="U11" s="47" t="s">
        <v>195</v>
      </c>
      <c r="V11" s="92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10</v>
      </c>
      <c r="AC11" s="90">
        <v>0</v>
      </c>
      <c r="AD11" s="90">
        <v>0</v>
      </c>
      <c r="AE11" s="90">
        <v>10</v>
      </c>
      <c r="AF11" s="90">
        <v>0</v>
      </c>
      <c r="AG11" s="89">
        <v>0</v>
      </c>
      <c r="AH11" s="89"/>
      <c r="AI11" s="48"/>
      <c r="AJ11" s="49"/>
      <c r="AK11" s="49"/>
      <c r="AL11" s="82">
        <f t="shared" si="1"/>
        <v>0</v>
      </c>
      <c r="AM11" s="49"/>
      <c r="AN11" s="32"/>
      <c r="AO11" s="43"/>
      <c r="AQ11" s="85">
        <f t="shared" si="2"/>
        <v>20</v>
      </c>
    </row>
    <row r="12" spans="1:43" x14ac:dyDescent="0.25">
      <c r="Q12" s="43"/>
      <c r="R12" s="44"/>
      <c r="S12" s="85">
        <f t="shared" ca="1" si="0"/>
        <v>17</v>
      </c>
      <c r="T12" s="80">
        <f t="array" aca="1" ref="T12" ca="1">SUM(LARGE(V12:AH12,ROW(INDIRECT("1:8"))))</f>
        <v>14</v>
      </c>
      <c r="U12" s="47" t="s">
        <v>102</v>
      </c>
      <c r="V12" s="92">
        <v>0</v>
      </c>
      <c r="W12" s="90">
        <v>7</v>
      </c>
      <c r="X12" s="90">
        <v>0</v>
      </c>
      <c r="Y12" s="90">
        <v>0</v>
      </c>
      <c r="Z12" s="90">
        <v>0</v>
      </c>
      <c r="AA12" s="90">
        <v>7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89">
        <v>0</v>
      </c>
      <c r="AH12" s="89"/>
      <c r="AI12" s="48"/>
      <c r="AJ12" s="49">
        <v>3</v>
      </c>
      <c r="AK12" s="49"/>
      <c r="AL12" s="82">
        <f t="shared" si="1"/>
        <v>3</v>
      </c>
      <c r="AM12" s="49"/>
      <c r="AN12" s="32"/>
      <c r="AO12" s="43"/>
      <c r="AQ12" s="85">
        <f t="shared" si="2"/>
        <v>14</v>
      </c>
    </row>
    <row r="13" spans="1:43" x14ac:dyDescent="0.25">
      <c r="Q13" s="43"/>
      <c r="R13" s="44"/>
      <c r="S13" s="85">
        <f t="shared" ca="1" si="0"/>
        <v>17</v>
      </c>
      <c r="T13" s="80">
        <f t="array" aca="1" ref="T13" ca="1">SUM(LARGE(V13:AH13,ROW(INDIRECT("1:8"))))</f>
        <v>14</v>
      </c>
      <c r="U13" s="47" t="s">
        <v>106</v>
      </c>
      <c r="V13" s="92">
        <v>0</v>
      </c>
      <c r="W13" s="90">
        <v>7</v>
      </c>
      <c r="X13" s="90">
        <v>0</v>
      </c>
      <c r="Y13" s="90">
        <v>0</v>
      </c>
      <c r="Z13" s="90">
        <v>0</v>
      </c>
      <c r="AA13" s="90">
        <v>7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89">
        <v>0</v>
      </c>
      <c r="AH13" s="89"/>
      <c r="AI13" s="48"/>
      <c r="AJ13" s="49">
        <v>3</v>
      </c>
      <c r="AK13" s="49"/>
      <c r="AL13" s="82">
        <f t="shared" si="1"/>
        <v>3</v>
      </c>
      <c r="AM13" s="49"/>
      <c r="AN13" s="32"/>
      <c r="AO13" s="43"/>
      <c r="AQ13" s="85">
        <f t="shared" si="2"/>
        <v>14</v>
      </c>
    </row>
    <row r="14" spans="1:43" x14ac:dyDescent="0.25">
      <c r="Q14" s="43"/>
      <c r="R14" s="44"/>
      <c r="S14" s="85">
        <f t="shared" ca="1" si="0"/>
        <v>14</v>
      </c>
      <c r="T14" s="80">
        <f t="array" aca="1" ref="T14" ca="1">SUM(LARGE(V14:AH14,ROW(INDIRECT("1:8"))))</f>
        <v>14</v>
      </c>
      <c r="U14" s="47" t="s">
        <v>55</v>
      </c>
      <c r="V14" s="92">
        <v>7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7</v>
      </c>
      <c r="AG14" s="89">
        <v>0</v>
      </c>
      <c r="AH14" s="89"/>
      <c r="AI14" s="48"/>
      <c r="AJ14" s="49"/>
      <c r="AK14" s="49"/>
      <c r="AL14" s="82">
        <f t="shared" si="1"/>
        <v>0</v>
      </c>
      <c r="AM14" s="49"/>
      <c r="AN14" s="32"/>
      <c r="AO14" s="43"/>
      <c r="AQ14" s="85">
        <f t="shared" si="2"/>
        <v>14</v>
      </c>
    </row>
    <row r="15" spans="1:43" x14ac:dyDescent="0.25">
      <c r="Q15" s="43"/>
      <c r="R15" s="44"/>
      <c r="S15" s="85">
        <f t="shared" ca="1" si="0"/>
        <v>10</v>
      </c>
      <c r="T15" s="80">
        <f t="array" aca="1" ref="T15" ca="1">SUM(LARGE(V15:AH15,ROW(INDIRECT("1:8"))))</f>
        <v>10</v>
      </c>
      <c r="U15" s="47" t="s">
        <v>266</v>
      </c>
      <c r="V15" s="92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10</v>
      </c>
      <c r="AF15" s="90">
        <v>0</v>
      </c>
      <c r="AG15" s="89">
        <v>0</v>
      </c>
      <c r="AH15" s="89"/>
      <c r="AI15" s="48"/>
      <c r="AJ15" s="49"/>
      <c r="AK15" s="49"/>
      <c r="AL15" s="82">
        <f t="shared" si="1"/>
        <v>0</v>
      </c>
      <c r="AM15" s="49"/>
      <c r="AN15" s="32"/>
      <c r="AO15" s="43"/>
      <c r="AQ15" s="85">
        <f t="shared" si="2"/>
        <v>10</v>
      </c>
    </row>
    <row r="16" spans="1:43" x14ac:dyDescent="0.25">
      <c r="Q16" s="43"/>
      <c r="R16" s="44"/>
      <c r="S16" s="85">
        <f t="shared" ca="1" si="0"/>
        <v>7</v>
      </c>
      <c r="T16" s="80">
        <f t="array" aca="1" ref="T16" ca="1">SUM(LARGE(V16:AH16,ROW(INDIRECT("1:8"))))</f>
        <v>7</v>
      </c>
      <c r="U16" s="50" t="s">
        <v>78</v>
      </c>
      <c r="V16" s="73">
        <v>7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89">
        <v>0</v>
      </c>
      <c r="AH16" s="89">
        <v>0</v>
      </c>
      <c r="AI16" s="48"/>
      <c r="AJ16" s="49"/>
      <c r="AK16" s="49"/>
      <c r="AL16" s="82">
        <f t="shared" si="1"/>
        <v>0</v>
      </c>
      <c r="AM16" s="49"/>
      <c r="AN16" s="32"/>
      <c r="AO16" s="43"/>
      <c r="AQ16" s="85">
        <f t="shared" si="2"/>
        <v>7</v>
      </c>
    </row>
    <row r="17" spans="2:43" x14ac:dyDescent="0.25">
      <c r="Q17" s="43"/>
      <c r="R17" s="44"/>
      <c r="S17" s="85">
        <f t="shared" ca="1" si="0"/>
        <v>7</v>
      </c>
      <c r="T17" s="80">
        <f t="array" aca="1" ref="T17" ca="1">SUM(LARGE(V17:AH17,ROW(INDIRECT("1:8"))))</f>
        <v>7</v>
      </c>
      <c r="U17" s="47" t="s">
        <v>80</v>
      </c>
      <c r="V17" s="92">
        <v>7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89">
        <v>0</v>
      </c>
      <c r="AH17" s="89">
        <v>0</v>
      </c>
      <c r="AI17" s="48"/>
      <c r="AJ17" s="49"/>
      <c r="AK17" s="49"/>
      <c r="AL17" s="82">
        <f t="shared" si="1"/>
        <v>0</v>
      </c>
      <c r="AM17" s="49"/>
      <c r="AN17" s="32"/>
      <c r="AO17" s="43"/>
      <c r="AQ17" s="85">
        <f t="shared" si="2"/>
        <v>7</v>
      </c>
    </row>
    <row r="18" spans="2:43" x14ac:dyDescent="0.25">
      <c r="Q18" s="43"/>
      <c r="R18" s="44"/>
      <c r="S18" s="85">
        <f t="shared" ca="1" si="0"/>
        <v>7</v>
      </c>
      <c r="T18" s="80">
        <f t="array" aca="1" ref="T18" ca="1">SUM(LARGE(V18:AH18,ROW(INDIRECT("1:8"))))</f>
        <v>7</v>
      </c>
      <c r="U18" s="47" t="s">
        <v>101</v>
      </c>
      <c r="V18" s="92">
        <v>0</v>
      </c>
      <c r="W18" s="90">
        <v>7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89">
        <v>0</v>
      </c>
      <c r="AH18" s="89"/>
      <c r="AI18" s="48"/>
      <c r="AJ18" s="49"/>
      <c r="AK18" s="49"/>
      <c r="AL18" s="82">
        <f t="shared" si="1"/>
        <v>0</v>
      </c>
      <c r="AM18" s="49"/>
      <c r="AN18" s="32"/>
      <c r="AO18" s="43"/>
      <c r="AQ18" s="85">
        <f t="shared" si="2"/>
        <v>7</v>
      </c>
    </row>
    <row r="19" spans="2:43" x14ac:dyDescent="0.25">
      <c r="Q19" s="43"/>
      <c r="R19" s="44"/>
      <c r="S19" s="85">
        <f t="shared" ca="1" si="0"/>
        <v>7</v>
      </c>
      <c r="T19" s="80">
        <f t="array" aca="1" ref="T19" ca="1">SUM(LARGE(V19:AH19,ROW(INDIRECT("1:8"))))</f>
        <v>7</v>
      </c>
      <c r="U19" s="47" t="s">
        <v>103</v>
      </c>
      <c r="V19" s="92">
        <v>0</v>
      </c>
      <c r="W19" s="90">
        <v>7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89">
        <v>0</v>
      </c>
      <c r="AH19" s="89"/>
      <c r="AI19" s="48"/>
      <c r="AJ19" s="49"/>
      <c r="AK19" s="49"/>
      <c r="AL19" s="82">
        <f t="shared" si="1"/>
        <v>0</v>
      </c>
      <c r="AM19" s="49"/>
      <c r="AN19" s="32"/>
      <c r="AO19" s="43"/>
      <c r="AQ19" s="85">
        <f t="shared" si="2"/>
        <v>7</v>
      </c>
    </row>
    <row r="20" spans="2:43" x14ac:dyDescent="0.25">
      <c r="Q20" s="43"/>
      <c r="R20" s="44"/>
      <c r="S20" s="85">
        <f t="shared" ca="1" si="0"/>
        <v>7</v>
      </c>
      <c r="T20" s="80">
        <f t="array" aca="1" ref="T20" ca="1">SUM(LARGE(V20:AH20,ROW(INDIRECT("1:8"))))</f>
        <v>7</v>
      </c>
      <c r="U20" s="47" t="s">
        <v>104</v>
      </c>
      <c r="V20" s="92">
        <v>0</v>
      </c>
      <c r="W20" s="90">
        <v>7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89">
        <v>0</v>
      </c>
      <c r="AH20" s="89"/>
      <c r="AI20" s="48"/>
      <c r="AJ20" s="49"/>
      <c r="AK20" s="49"/>
      <c r="AL20" s="82">
        <f t="shared" si="1"/>
        <v>0</v>
      </c>
      <c r="AM20" s="49"/>
      <c r="AN20" s="32"/>
      <c r="AO20" s="43"/>
      <c r="AQ20" s="85">
        <f t="shared" si="2"/>
        <v>7</v>
      </c>
    </row>
    <row r="21" spans="2:43" x14ac:dyDescent="0.25">
      <c r="Q21" s="43"/>
      <c r="R21" s="44"/>
      <c r="S21" s="85">
        <f t="shared" ca="1" si="0"/>
        <v>7</v>
      </c>
      <c r="T21" s="80">
        <f t="array" aca="1" ref="T21" ca="1">SUM(LARGE(V21:AH21,ROW(INDIRECT("1:8"))))</f>
        <v>7</v>
      </c>
      <c r="U21" s="47" t="s">
        <v>105</v>
      </c>
      <c r="V21" s="92">
        <v>0</v>
      </c>
      <c r="W21" s="90">
        <v>7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89">
        <v>0</v>
      </c>
      <c r="AH21" s="89"/>
      <c r="AI21" s="48"/>
      <c r="AJ21" s="49"/>
      <c r="AK21" s="49"/>
      <c r="AL21" s="82">
        <f t="shared" si="1"/>
        <v>0</v>
      </c>
      <c r="AM21" s="49"/>
      <c r="AN21" s="32"/>
      <c r="AO21" s="43"/>
      <c r="AQ21" s="85">
        <f t="shared" si="2"/>
        <v>7</v>
      </c>
    </row>
    <row r="22" spans="2:43" x14ac:dyDescent="0.25">
      <c r="Q22" s="43"/>
      <c r="R22" s="44"/>
      <c r="S22" s="85">
        <f t="shared" ca="1" si="0"/>
        <v>7</v>
      </c>
      <c r="T22" s="80">
        <f t="array" aca="1" ref="T22" ca="1">SUM(LARGE(V22:AH22,ROW(INDIRECT("1:8"))))</f>
        <v>7</v>
      </c>
      <c r="U22" s="47" t="s">
        <v>164</v>
      </c>
      <c r="V22" s="92">
        <v>0</v>
      </c>
      <c r="W22" s="90">
        <v>0</v>
      </c>
      <c r="X22" s="90">
        <v>0</v>
      </c>
      <c r="Y22" s="90">
        <v>0</v>
      </c>
      <c r="Z22" s="90">
        <v>7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89">
        <v>0</v>
      </c>
      <c r="AH22" s="89"/>
      <c r="AI22" s="48"/>
      <c r="AJ22" s="49"/>
      <c r="AK22" s="49"/>
      <c r="AL22" s="82">
        <f t="shared" si="1"/>
        <v>0</v>
      </c>
      <c r="AM22" s="49"/>
      <c r="AN22" s="32"/>
      <c r="AO22" s="43"/>
      <c r="AQ22" s="85">
        <f t="shared" si="2"/>
        <v>7</v>
      </c>
    </row>
    <row r="23" spans="2:43" x14ac:dyDescent="0.25">
      <c r="Q23" s="43"/>
      <c r="R23" s="44"/>
      <c r="S23" s="85">
        <f t="shared" ca="1" si="0"/>
        <v>7</v>
      </c>
      <c r="T23" s="80">
        <f t="array" aca="1" ref="T23" ca="1">SUM(LARGE(V23:AH23,ROW(INDIRECT("1:8"))))</f>
        <v>7</v>
      </c>
      <c r="U23" s="47" t="s">
        <v>180</v>
      </c>
      <c r="V23" s="92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7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89">
        <v>0</v>
      </c>
      <c r="AH23" s="89"/>
      <c r="AI23" s="48"/>
      <c r="AJ23" s="49"/>
      <c r="AK23" s="49"/>
      <c r="AL23" s="82">
        <f t="shared" si="1"/>
        <v>0</v>
      </c>
      <c r="AM23" s="49"/>
      <c r="AN23" s="32"/>
      <c r="AO23" s="43"/>
      <c r="AQ23" s="85">
        <f t="shared" si="2"/>
        <v>7</v>
      </c>
    </row>
    <row r="24" spans="2:43" x14ac:dyDescent="0.25">
      <c r="Q24" s="43"/>
      <c r="R24" s="44"/>
      <c r="S24" s="46"/>
      <c r="T24" s="46"/>
      <c r="U24" s="47"/>
      <c r="V24" s="75"/>
      <c r="W24" s="48"/>
      <c r="X24" s="48"/>
      <c r="Y24" s="48"/>
      <c r="Z24" s="48"/>
      <c r="AA24" s="48"/>
      <c r="AB24" s="46"/>
      <c r="AC24" s="46"/>
      <c r="AD24" s="48"/>
      <c r="AE24" s="46"/>
      <c r="AF24" s="48"/>
      <c r="AG24" s="48"/>
      <c r="AH24" s="48"/>
      <c r="AI24" s="48"/>
      <c r="AJ24" s="49"/>
      <c r="AK24" s="49"/>
      <c r="AL24" s="49"/>
      <c r="AM24" s="49"/>
      <c r="AN24" s="32"/>
      <c r="AO24" s="43"/>
      <c r="AQ24" s="46"/>
    </row>
    <row r="25" spans="2:43" ht="7.2" customHeight="1" x14ac:dyDescent="0.25">
      <c r="Q25" s="26"/>
      <c r="R25" s="31"/>
      <c r="S25" s="31"/>
      <c r="T25" s="31"/>
      <c r="U25" s="31"/>
      <c r="V25" s="32"/>
      <c r="W25" s="33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4"/>
      <c r="AK25" s="34"/>
      <c r="AL25" s="34"/>
      <c r="AM25" s="35"/>
      <c r="AN25" s="32"/>
      <c r="AO25" s="26"/>
      <c r="AQ25" s="31"/>
    </row>
    <row r="26" spans="2:43" ht="8.25" customHeight="1" x14ac:dyDescent="0.25">
      <c r="Q26" s="26"/>
      <c r="R26" s="26"/>
      <c r="S26" s="26"/>
      <c r="T26" s="26"/>
      <c r="U26" s="26"/>
      <c r="V26" s="27"/>
      <c r="W26" s="28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9"/>
      <c r="AK26" s="29"/>
      <c r="AL26" s="29"/>
      <c r="AM26" s="30"/>
      <c r="AN26" s="27"/>
      <c r="AO26" s="26"/>
      <c r="AQ26" s="26"/>
    </row>
    <row r="29" spans="2:43" ht="15" customHeight="1" x14ac:dyDescent="0.25">
      <c r="F29" s="24"/>
      <c r="H29" s="25"/>
      <c r="I29" s="25"/>
      <c r="J29" s="25"/>
      <c r="K29" s="25"/>
    </row>
    <row r="30" spans="2:43" ht="7.8" customHeight="1" x14ac:dyDescent="0.25">
      <c r="B30" s="27"/>
      <c r="C30" s="27"/>
      <c r="D30" s="27"/>
      <c r="E30" s="27"/>
      <c r="F30" s="27"/>
      <c r="G30" s="29"/>
      <c r="H30" s="27"/>
      <c r="I30" s="26"/>
      <c r="J30" s="26"/>
      <c r="K30" s="26"/>
      <c r="L30" s="26"/>
    </row>
    <row r="31" spans="2:43" ht="10.8" customHeight="1" x14ac:dyDescent="0.25">
      <c r="B31" s="27"/>
      <c r="C31" s="32"/>
      <c r="D31" s="32" t="s">
        <v>54</v>
      </c>
      <c r="E31" s="32"/>
      <c r="F31" s="32"/>
      <c r="G31" s="34"/>
      <c r="H31" s="32"/>
      <c r="I31" s="31"/>
      <c r="J31" s="31"/>
      <c r="K31" s="31"/>
      <c r="L31" s="26"/>
    </row>
    <row r="32" spans="2:43" ht="20.399999999999999" x14ac:dyDescent="0.25">
      <c r="B32" s="51"/>
      <c r="C32" s="52"/>
      <c r="D32" s="53" t="s">
        <v>23</v>
      </c>
      <c r="E32" s="53" t="s">
        <v>2</v>
      </c>
      <c r="F32" s="53" t="s">
        <v>24</v>
      </c>
      <c r="G32" s="53" t="s">
        <v>25</v>
      </c>
      <c r="H32" s="53" t="s">
        <v>26</v>
      </c>
      <c r="I32" s="53" t="s">
        <v>27</v>
      </c>
      <c r="J32" s="54" t="s">
        <v>28</v>
      </c>
      <c r="K32" s="55"/>
      <c r="L32" s="56"/>
    </row>
    <row r="33" spans="2:12" ht="12.9" customHeight="1" x14ac:dyDescent="0.25">
      <c r="B33" s="57"/>
      <c r="C33" s="58"/>
      <c r="D33" s="63">
        <v>1</v>
      </c>
      <c r="E33" s="60" t="str">
        <f>U5</f>
        <v>Janette Dixon</v>
      </c>
      <c r="F33" s="74">
        <f>AQ5</f>
        <v>72</v>
      </c>
      <c r="G33" s="74">
        <f>AL5+AM5</f>
        <v>16</v>
      </c>
      <c r="H33" s="74">
        <f>COUNTIF(V5:AH5,"&lt;&gt;"&amp;"")-COUNTIF(V5:AH5,"=0")</f>
        <v>9</v>
      </c>
      <c r="I33" s="78">
        <f ca="1">T5</f>
        <v>65</v>
      </c>
      <c r="J33" s="83">
        <f ca="1">S5</f>
        <v>81</v>
      </c>
      <c r="K33" s="61"/>
      <c r="L33" s="62"/>
    </row>
    <row r="34" spans="2:12" ht="12.9" customHeight="1" x14ac:dyDescent="0.25">
      <c r="B34" s="57"/>
      <c r="C34" s="58"/>
      <c r="D34" s="63">
        <v>2</v>
      </c>
      <c r="E34" s="60" t="str">
        <f>U6</f>
        <v>Sharon Burtenshaw</v>
      </c>
      <c r="F34" s="74">
        <f>AQ6</f>
        <v>62</v>
      </c>
      <c r="G34" s="74">
        <f>AL6+AM6</f>
        <v>16</v>
      </c>
      <c r="H34" s="74">
        <f>COUNTIF(V6:AH6,"&lt;&gt;"&amp;"")-COUNTIF(V6:AH6,"=0")</f>
        <v>8</v>
      </c>
      <c r="I34" s="78">
        <f ca="1">T6</f>
        <v>62</v>
      </c>
      <c r="J34" s="83">
        <f ca="1">S6</f>
        <v>78</v>
      </c>
      <c r="K34" s="61"/>
      <c r="L34" s="62"/>
    </row>
    <row r="35" spans="2:12" ht="12.9" customHeight="1" x14ac:dyDescent="0.25">
      <c r="B35" s="57"/>
      <c r="C35" s="58"/>
      <c r="D35" s="63">
        <v>3</v>
      </c>
      <c r="E35" s="60" t="str">
        <f>U7</f>
        <v>Jacqueline Denham</v>
      </c>
      <c r="F35" s="74">
        <f>AQ7</f>
        <v>41</v>
      </c>
      <c r="G35" s="74">
        <f>AL7+AM7</f>
        <v>3</v>
      </c>
      <c r="H35" s="74">
        <f>COUNTIF(V7:AH7,"&lt;&gt;"&amp;"")-COUNTIF(V7:AH7,"=0")</f>
        <v>5</v>
      </c>
      <c r="I35" s="78">
        <f ca="1">T7</f>
        <v>41</v>
      </c>
      <c r="J35" s="83">
        <f ca="1">S7</f>
        <v>44</v>
      </c>
      <c r="K35" s="61"/>
      <c r="L35" s="62"/>
    </row>
    <row r="36" spans="2:12" ht="12.9" customHeight="1" x14ac:dyDescent="0.25">
      <c r="B36" s="57"/>
      <c r="C36" s="58"/>
      <c r="D36" s="63">
        <v>4</v>
      </c>
      <c r="E36" s="60" t="str">
        <f>U8</f>
        <v>Ben Wilson</v>
      </c>
      <c r="F36" s="74">
        <f>AQ8</f>
        <v>24</v>
      </c>
      <c r="G36" s="74">
        <f>AL8+AM8</f>
        <v>3</v>
      </c>
      <c r="H36" s="74">
        <f>COUNTIF(V8:AH8,"&lt;&gt;"&amp;"")-COUNTIF(V8:AH8,"=0")</f>
        <v>3</v>
      </c>
      <c r="I36" s="78">
        <f ca="1">T8</f>
        <v>24</v>
      </c>
      <c r="J36" s="83">
        <f ca="1">S8</f>
        <v>27</v>
      </c>
      <c r="K36" s="61"/>
      <c r="L36" s="62"/>
    </row>
    <row r="37" spans="2:12" ht="12.9" customHeight="1" x14ac:dyDescent="0.25">
      <c r="B37" s="57"/>
      <c r="C37" s="58"/>
      <c r="D37" s="63">
        <v>4</v>
      </c>
      <c r="E37" s="60" t="str">
        <f>U9</f>
        <v>Mark Willis</v>
      </c>
      <c r="F37" s="74">
        <f>AQ9</f>
        <v>24</v>
      </c>
      <c r="G37" s="74">
        <f>AL9+AM9</f>
        <v>3</v>
      </c>
      <c r="H37" s="74">
        <f>COUNTIF(V9:AH9,"&lt;&gt;"&amp;"")-COUNTIF(V9:AH9,"=0")</f>
        <v>3</v>
      </c>
      <c r="I37" s="78">
        <f ca="1">T9</f>
        <v>24</v>
      </c>
      <c r="J37" s="83">
        <f ca="1">S9</f>
        <v>27</v>
      </c>
      <c r="K37" s="61"/>
      <c r="L37" s="62"/>
    </row>
    <row r="38" spans="2:12" ht="12.9" customHeight="1" x14ac:dyDescent="0.25">
      <c r="B38" s="57"/>
      <c r="C38" s="58"/>
      <c r="D38" s="63">
        <v>6</v>
      </c>
      <c r="E38" s="60" t="str">
        <f t="shared" ref="E38:E40" si="3">U10</f>
        <v>Sheila Wigglesworth</v>
      </c>
      <c r="F38" s="74">
        <f t="shared" ref="F38:F40" si="4">AQ10</f>
        <v>17</v>
      </c>
      <c r="G38" s="74">
        <f t="shared" ref="G38:G40" si="5">AL10+AM10</f>
        <v>5</v>
      </c>
      <c r="H38" s="74">
        <f t="shared" ref="H38:H40" si="6">COUNTIF(V10:AH10,"&lt;&gt;"&amp;"")-COUNTIF(V10:AH10,"=0")</f>
        <v>2</v>
      </c>
      <c r="I38" s="78">
        <f t="shared" ref="I38:I40" ca="1" si="7">T10</f>
        <v>17</v>
      </c>
      <c r="J38" s="83">
        <f t="shared" ref="J38:J40" ca="1" si="8">S10</f>
        <v>22</v>
      </c>
      <c r="K38" s="61"/>
      <c r="L38" s="62"/>
    </row>
    <row r="39" spans="2:12" ht="12.9" customHeight="1" x14ac:dyDescent="0.25">
      <c r="B39" s="57"/>
      <c r="C39" s="58"/>
      <c r="D39" s="63">
        <v>7</v>
      </c>
      <c r="E39" s="60" t="str">
        <f t="shared" si="3"/>
        <v>Chris Haighton</v>
      </c>
      <c r="F39" s="74">
        <f t="shared" si="4"/>
        <v>20</v>
      </c>
      <c r="G39" s="74">
        <f t="shared" si="5"/>
        <v>0</v>
      </c>
      <c r="H39" s="74">
        <f t="shared" si="6"/>
        <v>2</v>
      </c>
      <c r="I39" s="78">
        <f t="shared" ca="1" si="7"/>
        <v>20</v>
      </c>
      <c r="J39" s="83">
        <f t="shared" ca="1" si="8"/>
        <v>20</v>
      </c>
      <c r="K39" s="61"/>
      <c r="L39" s="62"/>
    </row>
    <row r="40" spans="2:12" ht="12.9" customHeight="1" x14ac:dyDescent="0.25">
      <c r="B40" s="57"/>
      <c r="C40" s="58"/>
      <c r="D40" s="63">
        <v>8</v>
      </c>
      <c r="E40" s="60" t="str">
        <f t="shared" si="3"/>
        <v>Hannah Owen</v>
      </c>
      <c r="F40" s="74">
        <f t="shared" si="4"/>
        <v>14</v>
      </c>
      <c r="G40" s="74">
        <f t="shared" si="5"/>
        <v>3</v>
      </c>
      <c r="H40" s="74">
        <f t="shared" si="6"/>
        <v>2</v>
      </c>
      <c r="I40" s="78">
        <f t="shared" ca="1" si="7"/>
        <v>14</v>
      </c>
      <c r="J40" s="83">
        <f t="shared" ca="1" si="8"/>
        <v>17</v>
      </c>
      <c r="K40" s="61"/>
      <c r="L40" s="62"/>
    </row>
    <row r="41" spans="2:12" ht="12.9" customHeight="1" x14ac:dyDescent="0.25">
      <c r="B41" s="57"/>
      <c r="C41" s="58"/>
      <c r="D41" s="63">
        <v>8</v>
      </c>
      <c r="E41" s="60" t="str">
        <f t="shared" ref="E41:E46" si="9">U13</f>
        <v>Richard Harris</v>
      </c>
      <c r="F41" s="74">
        <f t="shared" ref="F41:F46" si="10">AQ13</f>
        <v>14</v>
      </c>
      <c r="G41" s="74">
        <f t="shared" ref="G41:G46" si="11">AL13+AM13</f>
        <v>3</v>
      </c>
      <c r="H41" s="74">
        <f t="shared" ref="H41:H46" si="12">COUNTIF(V13:AH13,"&lt;&gt;"&amp;"")-COUNTIF(V13:AH13,"=0")</f>
        <v>2</v>
      </c>
      <c r="I41" s="78">
        <f t="shared" ref="I41:I46" ca="1" si="13">T13</f>
        <v>14</v>
      </c>
      <c r="J41" s="83">
        <f t="shared" ref="J41:J46" ca="1" si="14">S13</f>
        <v>17</v>
      </c>
      <c r="K41" s="61"/>
      <c r="L41" s="62"/>
    </row>
    <row r="42" spans="2:12" ht="12.9" customHeight="1" x14ac:dyDescent="0.25">
      <c r="B42" s="57"/>
      <c r="C42" s="58"/>
      <c r="D42" s="63">
        <v>10</v>
      </c>
      <c r="E42" s="60" t="str">
        <f t="shared" si="9"/>
        <v>Nick Shott</v>
      </c>
      <c r="F42" s="74">
        <f t="shared" si="10"/>
        <v>14</v>
      </c>
      <c r="G42" s="74">
        <f t="shared" si="11"/>
        <v>0</v>
      </c>
      <c r="H42" s="74">
        <f t="shared" si="12"/>
        <v>2</v>
      </c>
      <c r="I42" s="78">
        <f t="shared" ca="1" si="13"/>
        <v>14</v>
      </c>
      <c r="J42" s="83">
        <f t="shared" ca="1" si="14"/>
        <v>14</v>
      </c>
      <c r="K42" s="61"/>
      <c r="L42" s="62"/>
    </row>
    <row r="43" spans="2:12" ht="12.9" customHeight="1" x14ac:dyDescent="0.25">
      <c r="B43" s="57"/>
      <c r="C43" s="58"/>
      <c r="D43" s="63">
        <v>11</v>
      </c>
      <c r="E43" s="60" t="str">
        <f t="shared" si="9"/>
        <v>Elaine Bowen</v>
      </c>
      <c r="F43" s="74">
        <f t="shared" si="10"/>
        <v>10</v>
      </c>
      <c r="G43" s="74">
        <f t="shared" si="11"/>
        <v>0</v>
      </c>
      <c r="H43" s="74">
        <f t="shared" si="12"/>
        <v>1</v>
      </c>
      <c r="I43" s="78">
        <f t="shared" ca="1" si="13"/>
        <v>10</v>
      </c>
      <c r="J43" s="83">
        <f t="shared" ca="1" si="14"/>
        <v>10</v>
      </c>
      <c r="K43" s="61"/>
      <c r="L43" s="62"/>
    </row>
    <row r="44" spans="2:12" ht="12.9" customHeight="1" x14ac:dyDescent="0.25">
      <c r="B44" s="57"/>
      <c r="C44" s="58"/>
      <c r="D44" s="63">
        <v>12</v>
      </c>
      <c r="E44" s="60" t="str">
        <f t="shared" si="9"/>
        <v>Karl Springthorpe</v>
      </c>
      <c r="F44" s="74">
        <f t="shared" si="10"/>
        <v>7</v>
      </c>
      <c r="G44" s="74">
        <f t="shared" si="11"/>
        <v>0</v>
      </c>
      <c r="H44" s="74">
        <f t="shared" si="12"/>
        <v>1</v>
      </c>
      <c r="I44" s="78">
        <f t="shared" ca="1" si="13"/>
        <v>7</v>
      </c>
      <c r="J44" s="83">
        <f t="shared" ca="1" si="14"/>
        <v>7</v>
      </c>
      <c r="K44" s="61"/>
      <c r="L44" s="62"/>
    </row>
    <row r="45" spans="2:12" ht="12.9" customHeight="1" x14ac:dyDescent="0.25">
      <c r="B45" s="57"/>
      <c r="C45" s="58"/>
      <c r="D45" s="63">
        <v>12</v>
      </c>
      <c r="E45" s="60" t="str">
        <f t="shared" si="9"/>
        <v>Hayley Swayne</v>
      </c>
      <c r="F45" s="74">
        <f t="shared" si="10"/>
        <v>7</v>
      </c>
      <c r="G45" s="74">
        <f t="shared" si="11"/>
        <v>0</v>
      </c>
      <c r="H45" s="74">
        <f t="shared" si="12"/>
        <v>1</v>
      </c>
      <c r="I45" s="78">
        <f t="shared" ca="1" si="13"/>
        <v>7</v>
      </c>
      <c r="J45" s="83">
        <f t="shared" ca="1" si="14"/>
        <v>7</v>
      </c>
      <c r="K45" s="61"/>
      <c r="L45" s="62"/>
    </row>
    <row r="46" spans="2:12" ht="12.9" customHeight="1" x14ac:dyDescent="0.25">
      <c r="B46" s="57"/>
      <c r="C46" s="58"/>
      <c r="D46" s="63">
        <v>12</v>
      </c>
      <c r="E46" s="60" t="str">
        <f t="shared" si="9"/>
        <v>Rebecca Courbold</v>
      </c>
      <c r="F46" s="74">
        <f t="shared" si="10"/>
        <v>7</v>
      </c>
      <c r="G46" s="74">
        <f t="shared" si="11"/>
        <v>0</v>
      </c>
      <c r="H46" s="74">
        <f t="shared" si="12"/>
        <v>1</v>
      </c>
      <c r="I46" s="78">
        <f t="shared" ca="1" si="13"/>
        <v>7</v>
      </c>
      <c r="J46" s="83">
        <f t="shared" ca="1" si="14"/>
        <v>7</v>
      </c>
      <c r="K46" s="61"/>
      <c r="L46" s="62"/>
    </row>
    <row r="47" spans="2:12" ht="12.9" customHeight="1" x14ac:dyDescent="0.25">
      <c r="B47" s="57"/>
      <c r="C47" s="58"/>
      <c r="D47" s="63">
        <v>12</v>
      </c>
      <c r="E47" s="60" t="str">
        <f t="shared" ref="E47" si="15">U19</f>
        <v>Samantha Baillet</v>
      </c>
      <c r="F47" s="74">
        <f t="shared" ref="F47" si="16">AQ19</f>
        <v>7</v>
      </c>
      <c r="G47" s="74">
        <f t="shared" ref="G47" si="17">AL19+AM19</f>
        <v>0</v>
      </c>
      <c r="H47" s="74">
        <f t="shared" ref="H47" si="18">COUNTIF(V19:AH19,"&lt;&gt;"&amp;"")-COUNTIF(V19:AH19,"=0")</f>
        <v>1</v>
      </c>
      <c r="I47" s="78">
        <f t="shared" ref="I47" ca="1" si="19">T19</f>
        <v>7</v>
      </c>
      <c r="J47" s="83">
        <f t="shared" ref="J47" ca="1" si="20">S19</f>
        <v>7</v>
      </c>
      <c r="K47" s="61"/>
      <c r="L47" s="62"/>
    </row>
    <row r="48" spans="2:12" ht="12.9" customHeight="1" x14ac:dyDescent="0.25">
      <c r="B48" s="57"/>
      <c r="C48" s="58"/>
      <c r="D48" s="63">
        <v>12</v>
      </c>
      <c r="E48" s="60" t="str">
        <f t="shared" ref="E48" si="21">U20</f>
        <v>Linda Nelson</v>
      </c>
      <c r="F48" s="74">
        <f t="shared" ref="F48" si="22">AQ20</f>
        <v>7</v>
      </c>
      <c r="G48" s="74">
        <f t="shared" ref="G48" si="23">AL20+AM20</f>
        <v>0</v>
      </c>
      <c r="H48" s="74">
        <f t="shared" ref="H48" si="24">COUNTIF(V20:AH20,"&lt;&gt;"&amp;"")-COUNTIF(V20:AH20,"=0")</f>
        <v>1</v>
      </c>
      <c r="I48" s="78">
        <f t="shared" ref="I48" ca="1" si="25">T20</f>
        <v>7</v>
      </c>
      <c r="J48" s="83">
        <f t="shared" ref="J48" ca="1" si="26">S20</f>
        <v>7</v>
      </c>
      <c r="K48" s="61"/>
      <c r="L48" s="62"/>
    </row>
    <row r="49" spans="2:12" ht="12.9" customHeight="1" x14ac:dyDescent="0.25">
      <c r="B49" s="57"/>
      <c r="C49" s="58"/>
      <c r="D49" s="63">
        <v>12</v>
      </c>
      <c r="E49" s="60" t="str">
        <f>U21</f>
        <v>Nickie Bailey</v>
      </c>
      <c r="F49" s="74">
        <f>AQ21</f>
        <v>7</v>
      </c>
      <c r="G49" s="74">
        <f>AL21+AM21</f>
        <v>0</v>
      </c>
      <c r="H49" s="74">
        <f>COUNTIF(V21:AH21,"&lt;&gt;"&amp;"")-COUNTIF(V21:AH21,"=0")</f>
        <v>1</v>
      </c>
      <c r="I49" s="78">
        <f ca="1">T21</f>
        <v>7</v>
      </c>
      <c r="J49" s="83">
        <f ca="1">S21</f>
        <v>7</v>
      </c>
      <c r="K49" s="61"/>
      <c r="L49" s="62"/>
    </row>
    <row r="50" spans="2:12" ht="12.9" customHeight="1" x14ac:dyDescent="0.25">
      <c r="B50" s="57"/>
      <c r="C50" s="58"/>
      <c r="D50" s="63">
        <v>12</v>
      </c>
      <c r="E50" s="60" t="str">
        <f>U22</f>
        <v>Adam Scragg</v>
      </c>
      <c r="F50" s="74">
        <f>AQ22</f>
        <v>7</v>
      </c>
      <c r="G50" s="74">
        <f>AL22+AM22</f>
        <v>0</v>
      </c>
      <c r="H50" s="74">
        <f>COUNTIF(V22:AH22,"&lt;&gt;"&amp;"")-COUNTIF(V22:AH22,"=0")</f>
        <v>1</v>
      </c>
      <c r="I50" s="78">
        <f ca="1">T22</f>
        <v>7</v>
      </c>
      <c r="J50" s="83">
        <f ca="1">S22</f>
        <v>7</v>
      </c>
      <c r="K50" s="61"/>
      <c r="L50" s="62"/>
    </row>
    <row r="51" spans="2:12" ht="12.9" customHeight="1" x14ac:dyDescent="0.25">
      <c r="B51" s="57"/>
      <c r="C51" s="58"/>
      <c r="D51" s="63">
        <v>12</v>
      </c>
      <c r="E51" s="60" t="str">
        <f>U23</f>
        <v>Stuart Groves</v>
      </c>
      <c r="F51" s="74">
        <f>AQ23</f>
        <v>7</v>
      </c>
      <c r="G51" s="74">
        <f>AL23+AM23</f>
        <v>0</v>
      </c>
      <c r="H51" s="74">
        <f>COUNTIF(V23:AH23,"&lt;&gt;"&amp;"")-COUNTIF(V23:AH23,"=0")</f>
        <v>1</v>
      </c>
      <c r="I51" s="78">
        <f ca="1">T23</f>
        <v>7</v>
      </c>
      <c r="J51" s="83">
        <f ca="1">S23</f>
        <v>7</v>
      </c>
      <c r="K51" s="61"/>
      <c r="L51" s="62"/>
    </row>
    <row r="52" spans="2:12" ht="12.9" customHeight="1" x14ac:dyDescent="0.25">
      <c r="B52" s="57"/>
      <c r="C52" s="58"/>
      <c r="D52" s="63"/>
      <c r="E52" s="60"/>
      <c r="F52" s="74"/>
      <c r="G52" s="74"/>
      <c r="H52" s="74"/>
      <c r="I52" s="78"/>
      <c r="J52" s="83"/>
      <c r="K52" s="61"/>
      <c r="L52" s="62"/>
    </row>
    <row r="53" spans="2:12" ht="6.75" customHeight="1" x14ac:dyDescent="0.25">
      <c r="B53" s="27"/>
      <c r="C53" s="32"/>
      <c r="D53" s="32"/>
      <c r="E53" s="32"/>
      <c r="F53" s="32"/>
      <c r="G53" s="34"/>
      <c r="H53" s="32"/>
      <c r="I53" s="31"/>
      <c r="J53" s="31"/>
      <c r="K53" s="31"/>
      <c r="L53" s="26"/>
    </row>
    <row r="54" spans="2:12" ht="7.2" customHeight="1" x14ac:dyDescent="0.25">
      <c r="B54" s="27"/>
      <c r="C54" s="27"/>
      <c r="D54" s="27"/>
      <c r="E54" s="27"/>
      <c r="F54" s="27"/>
      <c r="G54" s="29"/>
      <c r="H54" s="27"/>
      <c r="I54" s="26"/>
      <c r="J54" s="26"/>
      <c r="K54" s="26"/>
      <c r="L54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510F-A60E-476A-B8C7-609F135FEBBE}">
  <dimension ref="A1:AT39"/>
  <sheetViews>
    <sheetView topLeftCell="A16" workbookViewId="0">
      <selection activeCell="D24" sqref="D24:J37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42" width="3.109375" customWidth="1"/>
    <col min="43" max="43" width="1.5546875" customWidth="1"/>
    <col min="44" max="44" width="1.21875" customWidth="1"/>
    <col min="46" max="46" width="5.6640625" customWidth="1"/>
  </cols>
  <sheetData>
    <row r="1" spans="1:46" s="69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68"/>
      <c r="R1" s="68"/>
      <c r="S1" s="68"/>
      <c r="T1" s="68"/>
      <c r="U1" s="68"/>
      <c r="W1" s="70"/>
      <c r="AJ1" s="71"/>
      <c r="AK1" s="71"/>
      <c r="AL1" s="71"/>
      <c r="AM1" s="71"/>
      <c r="AN1" s="71"/>
      <c r="AO1" s="71"/>
      <c r="AP1" s="72"/>
      <c r="AT1" s="68"/>
    </row>
    <row r="2" spans="1:46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9"/>
      <c r="AK2" s="29"/>
      <c r="AL2" s="29"/>
      <c r="AM2" s="29"/>
      <c r="AN2" s="29"/>
      <c r="AO2" s="29"/>
      <c r="AP2" s="30"/>
      <c r="AQ2" s="27"/>
      <c r="AR2" s="26"/>
      <c r="AT2" s="26"/>
    </row>
    <row r="3" spans="1:46" ht="9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4"/>
      <c r="AK3" s="34"/>
      <c r="AL3" s="34"/>
      <c r="AM3" s="34"/>
      <c r="AN3" s="34"/>
      <c r="AO3" s="34"/>
      <c r="AP3" s="35"/>
      <c r="AQ3" s="32"/>
      <c r="AR3" s="26"/>
      <c r="AT3" s="31"/>
    </row>
    <row r="4" spans="1:46" ht="135" customHeight="1" x14ac:dyDescent="0.25">
      <c r="Q4" s="36"/>
      <c r="R4" s="37"/>
      <c r="S4" s="79" t="s">
        <v>28</v>
      </c>
      <c r="T4" s="79" t="s">
        <v>45</v>
      </c>
      <c r="U4" s="38"/>
      <c r="V4" s="39" t="s">
        <v>29</v>
      </c>
      <c r="W4" s="39" t="s">
        <v>83</v>
      </c>
      <c r="X4" s="39" t="s">
        <v>99</v>
      </c>
      <c r="Y4" s="39" t="s">
        <v>129</v>
      </c>
      <c r="Z4" s="39" t="s">
        <v>145</v>
      </c>
      <c r="AA4" s="39" t="s">
        <v>162</v>
      </c>
      <c r="AB4" s="39" t="s">
        <v>185</v>
      </c>
      <c r="AC4" s="39" t="s">
        <v>206</v>
      </c>
      <c r="AD4" s="39" t="s">
        <v>221</v>
      </c>
      <c r="AE4" s="39" t="s">
        <v>242</v>
      </c>
      <c r="AF4" s="39" t="s">
        <v>260</v>
      </c>
      <c r="AG4" s="39" t="s">
        <v>282</v>
      </c>
      <c r="AH4" s="39" t="s">
        <v>300</v>
      </c>
      <c r="AI4" s="39"/>
      <c r="AJ4" s="40" t="s">
        <v>31</v>
      </c>
      <c r="AK4" s="40" t="s">
        <v>32</v>
      </c>
      <c r="AL4" s="40" t="s">
        <v>33</v>
      </c>
      <c r="AM4" s="40" t="s">
        <v>34</v>
      </c>
      <c r="AN4" s="40" t="s">
        <v>35</v>
      </c>
      <c r="AO4" s="40" t="s">
        <v>36</v>
      </c>
      <c r="AP4" s="40" t="s">
        <v>37</v>
      </c>
      <c r="AQ4" s="41"/>
      <c r="AR4" s="36"/>
      <c r="AT4" s="79" t="s">
        <v>24</v>
      </c>
    </row>
    <row r="5" spans="1:46" x14ac:dyDescent="0.25">
      <c r="Q5" s="43"/>
      <c r="R5" s="44"/>
      <c r="S5" s="85">
        <f t="shared" ref="S5:S16" ca="1" si="0">SUM(AJ5:AN5)+AP5 + T5</f>
        <v>96</v>
      </c>
      <c r="T5" s="80">
        <f t="array" aca="1" ref="T5" ca="1">SUM(LARGE(V5:AH5,ROW(INDIRECT("1:8"))))</f>
        <v>71</v>
      </c>
      <c r="U5" s="60" t="s">
        <v>46</v>
      </c>
      <c r="V5" s="73">
        <v>9</v>
      </c>
      <c r="W5" s="90">
        <v>8</v>
      </c>
      <c r="X5" s="90">
        <v>9</v>
      </c>
      <c r="Y5" s="90">
        <v>10</v>
      </c>
      <c r="Z5" s="90">
        <v>9</v>
      </c>
      <c r="AA5" s="90">
        <v>9</v>
      </c>
      <c r="AB5" s="90">
        <v>7</v>
      </c>
      <c r="AC5" s="90">
        <v>8</v>
      </c>
      <c r="AD5" s="90">
        <v>8</v>
      </c>
      <c r="AE5" s="90">
        <v>0</v>
      </c>
      <c r="AF5" s="90">
        <v>0</v>
      </c>
      <c r="AG5" s="90">
        <v>8</v>
      </c>
      <c r="AH5" s="90">
        <v>9</v>
      </c>
      <c r="AI5" s="74"/>
      <c r="AJ5" s="45">
        <v>5</v>
      </c>
      <c r="AK5" s="45"/>
      <c r="AL5" s="45">
        <v>5</v>
      </c>
      <c r="AM5" s="45">
        <v>5</v>
      </c>
      <c r="AN5" s="45">
        <v>5</v>
      </c>
      <c r="AO5" s="82">
        <f t="shared" ref="AO5:AO16" si="1">SUM(AJ5:AN5)</f>
        <v>20</v>
      </c>
      <c r="AP5" s="45">
        <v>5</v>
      </c>
      <c r="AQ5" s="32"/>
      <c r="AR5" s="43"/>
      <c r="AT5" s="85">
        <f>SUM(V5:AH5)</f>
        <v>94</v>
      </c>
    </row>
    <row r="6" spans="1:46" x14ac:dyDescent="0.25">
      <c r="Q6" s="43"/>
      <c r="R6" s="44"/>
      <c r="S6" s="85">
        <f t="shared" ca="1" si="0"/>
        <v>93</v>
      </c>
      <c r="T6" s="80">
        <f t="array" aca="1" ref="T6" ca="1">SUM(LARGE(V6:AH6,ROW(INDIRECT("1:8"))))</f>
        <v>73</v>
      </c>
      <c r="U6" s="64" t="s">
        <v>38</v>
      </c>
      <c r="V6" s="75">
        <v>0</v>
      </c>
      <c r="W6" s="90">
        <v>9</v>
      </c>
      <c r="X6" s="90">
        <v>0</v>
      </c>
      <c r="Y6" s="90">
        <v>9</v>
      </c>
      <c r="Z6" s="90">
        <v>8</v>
      </c>
      <c r="AA6" s="90">
        <v>10</v>
      </c>
      <c r="AB6" s="90">
        <v>5</v>
      </c>
      <c r="AC6" s="90">
        <v>9</v>
      </c>
      <c r="AD6" s="90">
        <v>9</v>
      </c>
      <c r="AE6" s="90">
        <v>10</v>
      </c>
      <c r="AF6" s="90">
        <v>0</v>
      </c>
      <c r="AG6" s="90">
        <v>9</v>
      </c>
      <c r="AH6" s="90">
        <v>0</v>
      </c>
      <c r="AI6" s="48"/>
      <c r="AJ6" s="49">
        <v>5</v>
      </c>
      <c r="AK6" s="49"/>
      <c r="AL6" s="49">
        <v>5</v>
      </c>
      <c r="AM6" s="49">
        <v>5</v>
      </c>
      <c r="AN6" s="49"/>
      <c r="AO6" s="82">
        <f t="shared" si="1"/>
        <v>15</v>
      </c>
      <c r="AP6" s="49">
        <v>5</v>
      </c>
      <c r="AQ6" s="32"/>
      <c r="AR6" s="43"/>
      <c r="AT6" s="85">
        <f t="shared" ref="AT6:AT16" si="2">SUM(V6:AH6)</f>
        <v>78</v>
      </c>
    </row>
    <row r="7" spans="1:46" x14ac:dyDescent="0.25">
      <c r="Q7" s="43"/>
      <c r="R7" s="44"/>
      <c r="S7" s="85">
        <f t="shared" ca="1" si="0"/>
        <v>69</v>
      </c>
      <c r="T7" s="80">
        <f t="array" aca="1" ref="T7" ca="1">SUM(LARGE(V7:AH7,ROW(INDIRECT("1:8"))))</f>
        <v>69</v>
      </c>
      <c r="U7" s="64" t="s">
        <v>14</v>
      </c>
      <c r="V7" s="75">
        <v>0</v>
      </c>
      <c r="W7" s="90">
        <v>10</v>
      </c>
      <c r="X7" s="90">
        <v>0</v>
      </c>
      <c r="Y7" s="90">
        <v>0</v>
      </c>
      <c r="Z7" s="90">
        <v>0</v>
      </c>
      <c r="AA7" s="90">
        <v>0</v>
      </c>
      <c r="AB7" s="90">
        <v>9</v>
      </c>
      <c r="AC7" s="90">
        <v>10</v>
      </c>
      <c r="AD7" s="90">
        <v>10</v>
      </c>
      <c r="AE7" s="90">
        <v>0</v>
      </c>
      <c r="AF7" s="90">
        <v>10</v>
      </c>
      <c r="AG7" s="90">
        <v>10</v>
      </c>
      <c r="AH7" s="90">
        <v>10</v>
      </c>
      <c r="AI7" s="48"/>
      <c r="AJ7" s="49"/>
      <c r="AK7" s="49"/>
      <c r="AL7" s="49"/>
      <c r="AM7" s="49"/>
      <c r="AN7" s="49"/>
      <c r="AO7" s="82">
        <f t="shared" si="1"/>
        <v>0</v>
      </c>
      <c r="AP7" s="49"/>
      <c r="AQ7" s="32"/>
      <c r="AR7" s="43"/>
      <c r="AT7" s="85">
        <f t="shared" si="2"/>
        <v>69</v>
      </c>
    </row>
    <row r="8" spans="1:46" x14ac:dyDescent="0.25">
      <c r="Q8" s="43"/>
      <c r="R8" s="44"/>
      <c r="S8" s="85">
        <f t="shared" ca="1" si="0"/>
        <v>47</v>
      </c>
      <c r="T8" s="80">
        <f t="array" aca="1" ref="T8" ca="1">SUM(LARGE(V8:AH8,ROW(INDIRECT("1:8"))))</f>
        <v>37</v>
      </c>
      <c r="U8" s="65" t="s">
        <v>11</v>
      </c>
      <c r="V8" s="75">
        <v>8</v>
      </c>
      <c r="W8" s="90">
        <v>0</v>
      </c>
      <c r="X8" s="90">
        <v>0</v>
      </c>
      <c r="Y8" s="90">
        <v>0</v>
      </c>
      <c r="Z8" s="90">
        <v>10</v>
      </c>
      <c r="AA8" s="90">
        <v>0</v>
      </c>
      <c r="AB8" s="90">
        <v>4</v>
      </c>
      <c r="AC8" s="90">
        <v>0</v>
      </c>
      <c r="AD8" s="90">
        <v>6</v>
      </c>
      <c r="AE8" s="90">
        <v>9</v>
      </c>
      <c r="AF8" s="90">
        <v>0</v>
      </c>
      <c r="AG8" s="90">
        <v>0</v>
      </c>
      <c r="AH8" s="90">
        <v>0</v>
      </c>
      <c r="AI8" s="48"/>
      <c r="AJ8" s="49">
        <v>5</v>
      </c>
      <c r="AK8" s="49"/>
      <c r="AL8" s="49"/>
      <c r="AM8" s="49">
        <v>5</v>
      </c>
      <c r="AN8" s="49"/>
      <c r="AO8" s="82">
        <f t="shared" si="1"/>
        <v>10</v>
      </c>
      <c r="AP8" s="49"/>
      <c r="AQ8" s="32"/>
      <c r="AR8" s="43"/>
      <c r="AT8" s="85">
        <f t="shared" si="2"/>
        <v>37</v>
      </c>
    </row>
    <row r="9" spans="1:46" x14ac:dyDescent="0.25">
      <c r="Q9" s="43"/>
      <c r="R9" s="44"/>
      <c r="S9" s="85">
        <f t="shared" ca="1" si="0"/>
        <v>41</v>
      </c>
      <c r="T9" s="80">
        <f t="array" aca="1" ref="T9" ca="1">SUM(LARGE(V9:AH9,ROW(INDIRECT("1:8"))))</f>
        <v>36</v>
      </c>
      <c r="U9" s="47" t="s">
        <v>43</v>
      </c>
      <c r="V9" s="75">
        <v>0</v>
      </c>
      <c r="W9" s="90">
        <v>7</v>
      </c>
      <c r="X9" s="90">
        <v>0</v>
      </c>
      <c r="Y9" s="90">
        <v>8</v>
      </c>
      <c r="Z9" s="90">
        <v>7</v>
      </c>
      <c r="AA9" s="90">
        <v>8</v>
      </c>
      <c r="AB9" s="90">
        <v>6</v>
      </c>
      <c r="AC9" s="90">
        <v>0</v>
      </c>
      <c r="AD9" s="90">
        <v>0</v>
      </c>
      <c r="AE9" s="90">
        <v>0</v>
      </c>
      <c r="AF9" s="90">
        <v>0</v>
      </c>
      <c r="AG9" s="90">
        <v>0</v>
      </c>
      <c r="AH9" s="90">
        <v>0</v>
      </c>
      <c r="AI9" s="48"/>
      <c r="AJ9" s="49">
        <v>5</v>
      </c>
      <c r="AK9" s="49"/>
      <c r="AL9" s="49"/>
      <c r="AM9" s="49"/>
      <c r="AN9" s="49"/>
      <c r="AO9" s="82">
        <f t="shared" si="1"/>
        <v>5</v>
      </c>
      <c r="AP9" s="49"/>
      <c r="AQ9" s="32"/>
      <c r="AR9" s="43"/>
      <c r="AT9" s="85">
        <f t="shared" si="2"/>
        <v>36</v>
      </c>
    </row>
    <row r="10" spans="1:46" x14ac:dyDescent="0.25">
      <c r="Q10" s="43"/>
      <c r="R10" s="44"/>
      <c r="S10" s="85">
        <f t="shared" ca="1" si="0"/>
        <v>40</v>
      </c>
      <c r="T10" s="80">
        <f t="array" aca="1" ref="T10" ca="1">SUM(LARGE(V10:AH10,ROW(INDIRECT("1:8"))))</f>
        <v>30</v>
      </c>
      <c r="U10" s="50" t="s">
        <v>30</v>
      </c>
      <c r="V10" s="75">
        <v>10</v>
      </c>
      <c r="W10" s="90">
        <v>0</v>
      </c>
      <c r="X10" s="90">
        <v>10</v>
      </c>
      <c r="Y10" s="90">
        <v>0</v>
      </c>
      <c r="Z10" s="90">
        <v>0</v>
      </c>
      <c r="AA10" s="90">
        <v>0</v>
      </c>
      <c r="AB10" s="90">
        <v>10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48"/>
      <c r="AJ10" s="49">
        <v>5</v>
      </c>
      <c r="AK10" s="49"/>
      <c r="AL10" s="49"/>
      <c r="AM10" s="49"/>
      <c r="AN10" s="49">
        <v>5</v>
      </c>
      <c r="AO10" s="82">
        <f t="shared" si="1"/>
        <v>10</v>
      </c>
      <c r="AP10" s="49"/>
      <c r="AQ10" s="32"/>
      <c r="AR10" s="43"/>
      <c r="AT10" s="85">
        <f t="shared" si="2"/>
        <v>30</v>
      </c>
    </row>
    <row r="11" spans="1:46" x14ac:dyDescent="0.25">
      <c r="Q11" s="43"/>
      <c r="R11" s="44"/>
      <c r="S11" s="85">
        <f t="shared" ca="1" si="0"/>
        <v>27</v>
      </c>
      <c r="T11" s="80">
        <f t="array" aca="1" ref="T11" ca="1">SUM(LARGE(V11:AH11,ROW(INDIRECT("1:8"))))</f>
        <v>22</v>
      </c>
      <c r="U11" s="50" t="s">
        <v>39</v>
      </c>
      <c r="V11" s="75">
        <v>7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8</v>
      </c>
      <c r="AC11" s="90">
        <v>0</v>
      </c>
      <c r="AD11" s="90">
        <v>7</v>
      </c>
      <c r="AE11" s="90">
        <v>0</v>
      </c>
      <c r="AF11" s="90">
        <v>0</v>
      </c>
      <c r="AG11" s="90">
        <v>0</v>
      </c>
      <c r="AH11" s="90">
        <v>0</v>
      </c>
      <c r="AI11" s="48"/>
      <c r="AJ11" s="49">
        <v>5</v>
      </c>
      <c r="AK11" s="49"/>
      <c r="AL11" s="49"/>
      <c r="AM11" s="49"/>
      <c r="AN11" s="49"/>
      <c r="AO11" s="82">
        <f t="shared" si="1"/>
        <v>5</v>
      </c>
      <c r="AP11" s="49"/>
      <c r="AQ11" s="32"/>
      <c r="AR11" s="43"/>
      <c r="AT11" s="85">
        <f t="shared" si="2"/>
        <v>22</v>
      </c>
    </row>
    <row r="12" spans="1:46" x14ac:dyDescent="0.25">
      <c r="Q12" s="43"/>
      <c r="R12" s="44"/>
      <c r="S12" s="85">
        <f t="shared" ca="1" si="0"/>
        <v>16</v>
      </c>
      <c r="T12" s="80">
        <f t="array" aca="1" ref="T12" ca="1">SUM(LARGE(V12:AH12,ROW(INDIRECT("1:8"))))</f>
        <v>11</v>
      </c>
      <c r="U12" s="64" t="s">
        <v>12</v>
      </c>
      <c r="V12" s="75">
        <v>6</v>
      </c>
      <c r="W12" s="90">
        <v>5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48"/>
      <c r="AJ12" s="49">
        <v>5</v>
      </c>
      <c r="AK12" s="49"/>
      <c r="AL12" s="49"/>
      <c r="AM12" s="49"/>
      <c r="AN12" s="49"/>
      <c r="AO12" s="82">
        <f t="shared" si="1"/>
        <v>5</v>
      </c>
      <c r="AP12" s="49"/>
      <c r="AQ12" s="32"/>
      <c r="AR12" s="43"/>
      <c r="AT12" s="85">
        <f t="shared" si="2"/>
        <v>11</v>
      </c>
    </row>
    <row r="13" spans="1:46" x14ac:dyDescent="0.25">
      <c r="Q13" s="43"/>
      <c r="R13" s="44"/>
      <c r="S13" s="85">
        <f t="shared" ca="1" si="0"/>
        <v>15</v>
      </c>
      <c r="T13" s="80">
        <f t="array" aca="1" ref="T13" ca="1">SUM(LARGE(V13:AH13,ROW(INDIRECT("1:8"))))</f>
        <v>15</v>
      </c>
      <c r="U13" s="47" t="s">
        <v>55</v>
      </c>
      <c r="V13" s="75">
        <v>4</v>
      </c>
      <c r="W13" s="90">
        <v>4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7</v>
      </c>
      <c r="AI13" s="48"/>
      <c r="AJ13" s="49"/>
      <c r="AK13" s="49"/>
      <c r="AL13" s="49"/>
      <c r="AM13" s="49"/>
      <c r="AN13" s="49"/>
      <c r="AO13" s="82">
        <f t="shared" si="1"/>
        <v>0</v>
      </c>
      <c r="AP13" s="49"/>
      <c r="AQ13" s="32"/>
      <c r="AR13" s="43"/>
      <c r="AT13" s="85">
        <f t="shared" si="2"/>
        <v>15</v>
      </c>
    </row>
    <row r="14" spans="1:46" x14ac:dyDescent="0.25">
      <c r="Q14" s="43"/>
      <c r="R14" s="44"/>
      <c r="S14" s="85">
        <f t="shared" ca="1" si="0"/>
        <v>13</v>
      </c>
      <c r="T14" s="80">
        <f t="array" aca="1" ref="T14" ca="1">SUM(LARGE(V14:AH14,ROW(INDIRECT("1:8"))))</f>
        <v>13</v>
      </c>
      <c r="U14" s="47" t="s">
        <v>56</v>
      </c>
      <c r="V14" s="75">
        <v>5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8</v>
      </c>
      <c r="AI14" s="48"/>
      <c r="AJ14" s="49"/>
      <c r="AK14" s="49"/>
      <c r="AL14" s="49"/>
      <c r="AM14" s="49"/>
      <c r="AN14" s="49"/>
      <c r="AO14" s="82">
        <f t="shared" si="1"/>
        <v>0</v>
      </c>
      <c r="AP14" s="49"/>
      <c r="AQ14" s="32"/>
      <c r="AR14" s="43"/>
      <c r="AT14" s="85">
        <f t="shared" si="2"/>
        <v>13</v>
      </c>
    </row>
    <row r="15" spans="1:46" x14ac:dyDescent="0.25">
      <c r="Q15" s="43"/>
      <c r="R15" s="44"/>
      <c r="S15" s="85">
        <f t="shared" ca="1" si="0"/>
        <v>12</v>
      </c>
      <c r="T15" s="80">
        <f t="array" aca="1" ref="T15" ca="1">SUM(LARGE(V15:AH15,ROW(INDIRECT("1:8"))))</f>
        <v>12</v>
      </c>
      <c r="U15" s="64" t="s">
        <v>61</v>
      </c>
      <c r="V15" s="75">
        <v>0</v>
      </c>
      <c r="W15" s="90">
        <v>6</v>
      </c>
      <c r="X15" s="90">
        <v>0</v>
      </c>
      <c r="Y15" s="90">
        <v>0</v>
      </c>
      <c r="Z15" s="90">
        <v>6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48"/>
      <c r="AJ15" s="49"/>
      <c r="AK15" s="49"/>
      <c r="AL15" s="49"/>
      <c r="AM15" s="49"/>
      <c r="AN15" s="49"/>
      <c r="AO15" s="82">
        <f t="shared" si="1"/>
        <v>0</v>
      </c>
      <c r="AP15" s="49"/>
      <c r="AQ15" s="32"/>
      <c r="AR15" s="43"/>
      <c r="AT15" s="85">
        <f t="shared" si="2"/>
        <v>12</v>
      </c>
    </row>
    <row r="16" spans="1:46" x14ac:dyDescent="0.25">
      <c r="Q16" s="43"/>
      <c r="R16" s="44"/>
      <c r="S16" s="85">
        <f t="shared" ca="1" si="0"/>
        <v>0</v>
      </c>
      <c r="T16" s="80">
        <f t="array" aca="1" ref="T16" ca="1">SUM(LARGE(V16:AH16,ROW(INDIRECT("1:8"))))</f>
        <v>0</v>
      </c>
      <c r="U16" s="64" t="s">
        <v>47</v>
      </c>
      <c r="V16" s="75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48"/>
      <c r="AJ16" s="49"/>
      <c r="AK16" s="49"/>
      <c r="AL16" s="49"/>
      <c r="AM16" s="49"/>
      <c r="AN16" s="49"/>
      <c r="AO16" s="82">
        <f t="shared" si="1"/>
        <v>0</v>
      </c>
      <c r="AP16" s="49"/>
      <c r="AQ16" s="32"/>
      <c r="AR16" s="43"/>
      <c r="AT16" s="85">
        <f t="shared" si="2"/>
        <v>0</v>
      </c>
    </row>
    <row r="17" spans="2:46" x14ac:dyDescent="0.25">
      <c r="Q17" s="43"/>
      <c r="R17" s="44"/>
      <c r="S17" s="46"/>
      <c r="T17" s="46"/>
      <c r="U17" s="47"/>
      <c r="V17" s="75"/>
      <c r="W17" s="48"/>
      <c r="X17" s="48"/>
      <c r="Y17" s="48"/>
      <c r="Z17" s="48"/>
      <c r="AA17" s="48"/>
      <c r="AB17" s="48"/>
      <c r="AC17" s="46"/>
      <c r="AD17" s="48"/>
      <c r="AE17" s="46"/>
      <c r="AF17" s="48"/>
      <c r="AG17" s="48"/>
      <c r="AH17" s="48"/>
      <c r="AI17" s="48"/>
      <c r="AJ17" s="49"/>
      <c r="AK17" s="49"/>
      <c r="AL17" s="49"/>
      <c r="AM17" s="49"/>
      <c r="AN17" s="49"/>
      <c r="AO17" s="49"/>
      <c r="AP17" s="49"/>
      <c r="AQ17" s="32"/>
      <c r="AR17" s="43"/>
      <c r="AT17" s="46"/>
    </row>
    <row r="18" spans="2:46" ht="7.2" customHeight="1" x14ac:dyDescent="0.25">
      <c r="Q18" s="26"/>
      <c r="R18" s="31"/>
      <c r="S18" s="31"/>
      <c r="T18" s="31"/>
      <c r="U18" s="31"/>
      <c r="V18" s="32"/>
      <c r="W18" s="33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4"/>
      <c r="AK18" s="34"/>
      <c r="AL18" s="34"/>
      <c r="AM18" s="34"/>
      <c r="AN18" s="34"/>
      <c r="AO18" s="34"/>
      <c r="AP18" s="35"/>
      <c r="AQ18" s="32"/>
      <c r="AR18" s="26"/>
      <c r="AT18" s="31"/>
    </row>
    <row r="19" spans="2:46" ht="8.25" customHeight="1" x14ac:dyDescent="0.25">
      <c r="Q19" s="26"/>
      <c r="R19" s="26"/>
      <c r="S19" s="26"/>
      <c r="T19" s="26"/>
      <c r="U19" s="26"/>
      <c r="V19" s="27"/>
      <c r="W19" s="28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9"/>
      <c r="AK19" s="29"/>
      <c r="AL19" s="29"/>
      <c r="AM19" s="29"/>
      <c r="AN19" s="29"/>
      <c r="AO19" s="29"/>
      <c r="AP19" s="30"/>
      <c r="AQ19" s="27"/>
      <c r="AR19" s="26"/>
      <c r="AT19" s="26"/>
    </row>
    <row r="22" spans="2:46" ht="15.45" customHeight="1" x14ac:dyDescent="0.25">
      <c r="F22" s="24"/>
      <c r="H22" s="25"/>
      <c r="I22" s="25"/>
      <c r="J22" s="25"/>
      <c r="K22" s="25"/>
    </row>
    <row r="23" spans="2:46" ht="6.6" customHeight="1" x14ac:dyDescent="0.25">
      <c r="B23" s="27"/>
      <c r="C23" s="27"/>
      <c r="D23" s="27"/>
      <c r="E23" s="27"/>
      <c r="F23" s="27"/>
      <c r="G23" s="29"/>
      <c r="H23" s="27"/>
      <c r="I23" s="26"/>
      <c r="J23" s="26"/>
      <c r="K23" s="26"/>
      <c r="L23" s="26"/>
    </row>
    <row r="24" spans="2:46" ht="12" customHeight="1" x14ac:dyDescent="0.25">
      <c r="B24" s="27"/>
      <c r="C24" s="32"/>
      <c r="D24" s="32" t="s">
        <v>49</v>
      </c>
      <c r="E24" s="32"/>
      <c r="F24" s="32"/>
      <c r="G24" s="34"/>
      <c r="H24" s="32"/>
      <c r="I24" s="31"/>
      <c r="J24" s="31"/>
      <c r="K24" s="31"/>
      <c r="L24" s="26"/>
    </row>
    <row r="25" spans="2:46" ht="20.399999999999999" x14ac:dyDescent="0.25">
      <c r="B25" s="51"/>
      <c r="C25" s="52"/>
      <c r="D25" s="53" t="s">
        <v>23</v>
      </c>
      <c r="E25" s="53" t="s">
        <v>2</v>
      </c>
      <c r="F25" s="53" t="s">
        <v>24</v>
      </c>
      <c r="G25" s="53" t="s">
        <v>25</v>
      </c>
      <c r="H25" s="53" t="s">
        <v>26</v>
      </c>
      <c r="I25" s="53" t="s">
        <v>27</v>
      </c>
      <c r="J25" s="54" t="s">
        <v>28</v>
      </c>
      <c r="K25" s="55"/>
      <c r="L25" s="56"/>
    </row>
    <row r="26" spans="2:46" ht="12.9" customHeight="1" x14ac:dyDescent="0.25">
      <c r="B26" s="57"/>
      <c r="C26" s="58"/>
      <c r="D26" s="59">
        <v>1</v>
      </c>
      <c r="E26" s="60" t="str">
        <f>U5</f>
        <v>Kevin Parrey</v>
      </c>
      <c r="F26" s="74">
        <f>AT5</f>
        <v>94</v>
      </c>
      <c r="G26" s="74">
        <f t="shared" ref="G26:G37" si="3">AO5+AP5</f>
        <v>25</v>
      </c>
      <c r="H26" s="74">
        <f t="shared" ref="H26:H37" si="4">COUNTIF(V5:AH5,"&lt;&gt;"&amp;"")-COUNTIF(V5:AH5,"=0")</f>
        <v>11</v>
      </c>
      <c r="I26" s="78">
        <f t="shared" ref="I26:I37" ca="1" si="5">T5</f>
        <v>71</v>
      </c>
      <c r="J26" s="83">
        <f t="shared" ref="J26:J37" ca="1" si="6">S5</f>
        <v>96</v>
      </c>
      <c r="K26" s="61"/>
      <c r="L26" s="62"/>
    </row>
    <row r="27" spans="2:46" ht="12.9" customHeight="1" x14ac:dyDescent="0.25">
      <c r="B27" s="57"/>
      <c r="C27" s="58"/>
      <c r="D27" s="63">
        <v>2</v>
      </c>
      <c r="E27" s="60" t="str">
        <f t="shared" ref="E27:E37" si="7">U6</f>
        <v>Damian Stanley</v>
      </c>
      <c r="F27" s="74">
        <f t="shared" ref="F27:F37" si="8">AT6</f>
        <v>78</v>
      </c>
      <c r="G27" s="74">
        <f t="shared" si="3"/>
        <v>20</v>
      </c>
      <c r="H27" s="74">
        <f t="shared" si="4"/>
        <v>9</v>
      </c>
      <c r="I27" s="78">
        <f t="shared" ca="1" si="5"/>
        <v>73</v>
      </c>
      <c r="J27" s="83">
        <f t="shared" ca="1" si="6"/>
        <v>93</v>
      </c>
      <c r="K27" s="61"/>
      <c r="L27" s="62"/>
    </row>
    <row r="28" spans="2:46" ht="12.9" customHeight="1" x14ac:dyDescent="0.25">
      <c r="B28" s="57"/>
      <c r="C28" s="58"/>
      <c r="D28" s="63">
        <v>3</v>
      </c>
      <c r="E28" s="60" t="str">
        <f t="shared" si="7"/>
        <v>Andrew Newton</v>
      </c>
      <c r="F28" s="74">
        <f t="shared" si="8"/>
        <v>69</v>
      </c>
      <c r="G28" s="74">
        <f t="shared" si="3"/>
        <v>0</v>
      </c>
      <c r="H28" s="74">
        <f t="shared" si="4"/>
        <v>7</v>
      </c>
      <c r="I28" s="78">
        <f t="shared" ca="1" si="5"/>
        <v>69</v>
      </c>
      <c r="J28" s="83">
        <f t="shared" ca="1" si="6"/>
        <v>69</v>
      </c>
      <c r="K28" s="61"/>
      <c r="L28" s="62"/>
    </row>
    <row r="29" spans="2:46" ht="12.9" customHeight="1" x14ac:dyDescent="0.25">
      <c r="B29" s="57"/>
      <c r="C29" s="58"/>
      <c r="D29" s="63">
        <v>4</v>
      </c>
      <c r="E29" s="60" t="str">
        <f t="shared" si="7"/>
        <v>Mark Emmett</v>
      </c>
      <c r="F29" s="74">
        <f t="shared" si="8"/>
        <v>37</v>
      </c>
      <c r="G29" s="74">
        <f t="shared" si="3"/>
        <v>10</v>
      </c>
      <c r="H29" s="74">
        <f t="shared" si="4"/>
        <v>5</v>
      </c>
      <c r="I29" s="78">
        <f t="shared" ca="1" si="5"/>
        <v>37</v>
      </c>
      <c r="J29" s="83">
        <f t="shared" ca="1" si="6"/>
        <v>47</v>
      </c>
      <c r="K29" s="61"/>
      <c r="L29" s="62"/>
    </row>
    <row r="30" spans="2:46" ht="12.9" customHeight="1" x14ac:dyDescent="0.25">
      <c r="B30" s="57"/>
      <c r="C30" s="58"/>
      <c r="D30" s="63">
        <v>5</v>
      </c>
      <c r="E30" s="60" t="str">
        <f t="shared" si="7"/>
        <v>Joseph Lynch</v>
      </c>
      <c r="F30" s="74">
        <f t="shared" si="8"/>
        <v>36</v>
      </c>
      <c r="G30" s="74">
        <f t="shared" si="3"/>
        <v>5</v>
      </c>
      <c r="H30" s="74">
        <f t="shared" si="4"/>
        <v>5</v>
      </c>
      <c r="I30" s="78">
        <f t="shared" ca="1" si="5"/>
        <v>36</v>
      </c>
      <c r="J30" s="83">
        <f t="shared" ca="1" si="6"/>
        <v>41</v>
      </c>
      <c r="K30" s="61"/>
      <c r="L30" s="62"/>
    </row>
    <row r="31" spans="2:46" ht="12.9" customHeight="1" x14ac:dyDescent="0.25">
      <c r="B31" s="57"/>
      <c r="C31" s="58"/>
      <c r="D31" s="63">
        <v>6</v>
      </c>
      <c r="E31" s="60" t="str">
        <f t="shared" si="7"/>
        <v>Tom Broughton</v>
      </c>
      <c r="F31" s="74">
        <f t="shared" si="8"/>
        <v>30</v>
      </c>
      <c r="G31" s="74">
        <f t="shared" si="3"/>
        <v>10</v>
      </c>
      <c r="H31" s="74">
        <f t="shared" si="4"/>
        <v>3</v>
      </c>
      <c r="I31" s="78">
        <f t="shared" ca="1" si="5"/>
        <v>30</v>
      </c>
      <c r="J31" s="83">
        <f t="shared" ca="1" si="6"/>
        <v>40</v>
      </c>
      <c r="K31" s="61"/>
      <c r="L31" s="62"/>
    </row>
    <row r="32" spans="2:46" ht="12.9" customHeight="1" x14ac:dyDescent="0.25">
      <c r="B32" s="57"/>
      <c r="C32" s="58"/>
      <c r="D32" s="63">
        <v>7</v>
      </c>
      <c r="E32" s="60" t="str">
        <f t="shared" si="7"/>
        <v>John Gulliver</v>
      </c>
      <c r="F32" s="74">
        <f t="shared" si="8"/>
        <v>22</v>
      </c>
      <c r="G32" s="74">
        <f t="shared" si="3"/>
        <v>5</v>
      </c>
      <c r="H32" s="74">
        <f t="shared" si="4"/>
        <v>3</v>
      </c>
      <c r="I32" s="78">
        <f t="shared" ca="1" si="5"/>
        <v>22</v>
      </c>
      <c r="J32" s="83">
        <f t="shared" ca="1" si="6"/>
        <v>27</v>
      </c>
      <c r="K32" s="61"/>
      <c r="L32" s="62"/>
    </row>
    <row r="33" spans="2:12" ht="12.9" customHeight="1" x14ac:dyDescent="0.25">
      <c r="B33" s="57"/>
      <c r="C33" s="58"/>
      <c r="D33" s="63">
        <v>8</v>
      </c>
      <c r="E33" s="60" t="str">
        <f t="shared" si="7"/>
        <v>Darren Readman</v>
      </c>
      <c r="F33" s="74">
        <f t="shared" si="8"/>
        <v>11</v>
      </c>
      <c r="G33" s="74">
        <f t="shared" si="3"/>
        <v>5</v>
      </c>
      <c r="H33" s="74">
        <f t="shared" si="4"/>
        <v>2</v>
      </c>
      <c r="I33" s="78">
        <f t="shared" ca="1" si="5"/>
        <v>11</v>
      </c>
      <c r="J33" s="83">
        <f t="shared" ca="1" si="6"/>
        <v>16</v>
      </c>
      <c r="K33" s="61"/>
      <c r="L33" s="62"/>
    </row>
    <row r="34" spans="2:12" ht="12.9" customHeight="1" x14ac:dyDescent="0.25">
      <c r="B34" s="57"/>
      <c r="C34" s="58"/>
      <c r="D34" s="63">
        <v>9</v>
      </c>
      <c r="E34" s="60" t="str">
        <f t="shared" si="7"/>
        <v>Nick Shott</v>
      </c>
      <c r="F34" s="74">
        <f t="shared" si="8"/>
        <v>15</v>
      </c>
      <c r="G34" s="74">
        <f t="shared" si="3"/>
        <v>0</v>
      </c>
      <c r="H34" s="74">
        <f t="shared" si="4"/>
        <v>3</v>
      </c>
      <c r="I34" s="78">
        <f t="shared" ca="1" si="5"/>
        <v>15</v>
      </c>
      <c r="J34" s="83">
        <f t="shared" ca="1" si="6"/>
        <v>15</v>
      </c>
      <c r="K34" s="61"/>
      <c r="L34" s="62"/>
    </row>
    <row r="35" spans="2:12" ht="12.9" customHeight="1" x14ac:dyDescent="0.25">
      <c r="B35" s="57"/>
      <c r="C35" s="58"/>
      <c r="D35" s="63">
        <v>10</v>
      </c>
      <c r="E35" s="60" t="str">
        <f t="shared" si="7"/>
        <v>Nick Lowen</v>
      </c>
      <c r="F35" s="74">
        <f t="shared" si="8"/>
        <v>13</v>
      </c>
      <c r="G35" s="74">
        <f t="shared" si="3"/>
        <v>0</v>
      </c>
      <c r="H35" s="74">
        <f t="shared" si="4"/>
        <v>2</v>
      </c>
      <c r="I35" s="78">
        <f t="shared" ca="1" si="5"/>
        <v>13</v>
      </c>
      <c r="J35" s="83">
        <f t="shared" ca="1" si="6"/>
        <v>13</v>
      </c>
      <c r="K35" s="61"/>
      <c r="L35" s="62"/>
    </row>
    <row r="36" spans="2:12" ht="12.9" customHeight="1" x14ac:dyDescent="0.25">
      <c r="B36" s="57"/>
      <c r="C36" s="58"/>
      <c r="D36" s="63">
        <v>11</v>
      </c>
      <c r="E36" s="60" t="str">
        <f t="shared" si="7"/>
        <v>Adrian Parry</v>
      </c>
      <c r="F36" s="74">
        <f t="shared" si="8"/>
        <v>12</v>
      </c>
      <c r="G36" s="74">
        <f t="shared" si="3"/>
        <v>0</v>
      </c>
      <c r="H36" s="74">
        <f t="shared" si="4"/>
        <v>2</v>
      </c>
      <c r="I36" s="78">
        <f t="shared" ca="1" si="5"/>
        <v>12</v>
      </c>
      <c r="J36" s="83">
        <f t="shared" ca="1" si="6"/>
        <v>12</v>
      </c>
      <c r="K36" s="61"/>
      <c r="L36" s="62"/>
    </row>
    <row r="37" spans="2:12" ht="12.9" customHeight="1" x14ac:dyDescent="0.25">
      <c r="B37" s="57"/>
      <c r="C37" s="58"/>
      <c r="D37" s="63"/>
      <c r="E37" s="60" t="str">
        <f t="shared" si="7"/>
        <v>Dan Adams</v>
      </c>
      <c r="F37" s="74">
        <f t="shared" si="8"/>
        <v>0</v>
      </c>
      <c r="G37" s="74">
        <f t="shared" si="3"/>
        <v>0</v>
      </c>
      <c r="H37" s="74">
        <f t="shared" si="4"/>
        <v>0</v>
      </c>
      <c r="I37" s="78">
        <f t="shared" ca="1" si="5"/>
        <v>0</v>
      </c>
      <c r="J37" s="83">
        <f t="shared" ca="1" si="6"/>
        <v>0</v>
      </c>
      <c r="K37" s="61"/>
      <c r="L37" s="62"/>
    </row>
    <row r="38" spans="2:12" ht="6.75" customHeight="1" x14ac:dyDescent="0.25">
      <c r="B38" s="27"/>
      <c r="C38" s="32"/>
      <c r="D38" s="32"/>
      <c r="E38" s="32"/>
      <c r="F38" s="32"/>
      <c r="G38" s="34"/>
      <c r="H38" s="32"/>
      <c r="I38" s="31"/>
      <c r="J38" s="31"/>
      <c r="K38" s="31"/>
      <c r="L38" s="26"/>
    </row>
    <row r="39" spans="2:12" ht="7.2" customHeight="1" x14ac:dyDescent="0.25">
      <c r="B39" s="27"/>
      <c r="C39" s="27"/>
      <c r="D39" s="27"/>
      <c r="E39" s="27"/>
      <c r="F39" s="27"/>
      <c r="G39" s="29"/>
      <c r="H39" s="27"/>
      <c r="I39" s="26"/>
      <c r="J39" s="26"/>
      <c r="K39" s="26"/>
      <c r="L39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C80-D4C8-4D02-A90A-DB6F274A46F8}">
  <dimension ref="B1:AT87"/>
  <sheetViews>
    <sheetView topLeftCell="A52" zoomScaleNormal="100" workbookViewId="0">
      <selection activeCell="D46" sqref="D46:J82"/>
    </sheetView>
  </sheetViews>
  <sheetFormatPr defaultRowHeight="13.2" x14ac:dyDescent="0.25"/>
  <cols>
    <col min="1" max="1" width="2.21875" customWidth="1"/>
    <col min="2" max="3" width="1.5546875" customWidth="1"/>
    <col min="4" max="4" width="8.77734375" customWidth="1"/>
    <col min="5" max="5" width="18.21875" customWidth="1"/>
    <col min="6" max="6" width="20.21875" customWidth="1"/>
    <col min="11" max="12" width="1.5546875" customWidth="1"/>
    <col min="17" max="18" width="1.5546875" customWidth="1"/>
    <col min="21" max="21" width="21.88671875" customWidth="1"/>
    <col min="22" max="42" width="3.109375" customWidth="1"/>
    <col min="43" max="44" width="1.5546875" customWidth="1"/>
  </cols>
  <sheetData>
    <row r="1" spans="17:46" ht="12.9" customHeight="1" x14ac:dyDescent="0.25"/>
    <row r="2" spans="17:46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9"/>
      <c r="AC2" s="29"/>
      <c r="AD2" s="29"/>
      <c r="AE2" s="29"/>
      <c r="AF2" s="29"/>
      <c r="AG2" s="29"/>
      <c r="AH2" s="29"/>
      <c r="AI2" s="27"/>
      <c r="AJ2" s="29"/>
      <c r="AK2" s="29"/>
      <c r="AL2" s="29"/>
      <c r="AM2" s="29"/>
      <c r="AN2" s="29"/>
      <c r="AO2" s="29"/>
      <c r="AP2" s="30"/>
      <c r="AQ2" s="27"/>
      <c r="AR2" s="27"/>
      <c r="AT2" s="26"/>
    </row>
    <row r="3" spans="17:46" ht="8.25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4"/>
      <c r="AC3" s="34"/>
      <c r="AD3" s="34"/>
      <c r="AE3" s="34"/>
      <c r="AF3" s="34"/>
      <c r="AG3" s="34"/>
      <c r="AH3" s="34"/>
      <c r="AI3" s="32"/>
      <c r="AJ3" s="34"/>
      <c r="AK3" s="34"/>
      <c r="AL3" s="34"/>
      <c r="AM3" s="34"/>
      <c r="AN3" s="34"/>
      <c r="AO3" s="34"/>
      <c r="AP3" s="35"/>
      <c r="AQ3" s="32"/>
      <c r="AR3" s="27"/>
      <c r="AT3" s="31"/>
    </row>
    <row r="4" spans="17:46" ht="139.5" customHeight="1" x14ac:dyDescent="0.25">
      <c r="Q4" s="36"/>
      <c r="R4" s="37"/>
      <c r="S4" s="79" t="s">
        <v>28</v>
      </c>
      <c r="T4" s="79" t="s">
        <v>45</v>
      </c>
      <c r="U4" s="38"/>
      <c r="V4" s="39" t="s">
        <v>29</v>
      </c>
      <c r="W4" s="39" t="s">
        <v>83</v>
      </c>
      <c r="X4" s="39" t="s">
        <v>99</v>
      </c>
      <c r="Y4" s="39" t="s">
        <v>129</v>
      </c>
      <c r="Z4" s="39" t="s">
        <v>145</v>
      </c>
      <c r="AA4" s="39" t="s">
        <v>162</v>
      </c>
      <c r="AB4" s="39" t="s">
        <v>185</v>
      </c>
      <c r="AC4" s="39" t="s">
        <v>206</v>
      </c>
      <c r="AD4" s="39" t="s">
        <v>221</v>
      </c>
      <c r="AE4" s="39" t="s">
        <v>242</v>
      </c>
      <c r="AF4" s="39" t="s">
        <v>260</v>
      </c>
      <c r="AG4" s="39" t="s">
        <v>282</v>
      </c>
      <c r="AH4" s="39" t="s">
        <v>300</v>
      </c>
      <c r="AI4" s="39"/>
      <c r="AJ4" s="40" t="s">
        <v>16</v>
      </c>
      <c r="AK4" s="40" t="s">
        <v>17</v>
      </c>
      <c r="AL4" s="40" t="s">
        <v>18</v>
      </c>
      <c r="AM4" s="40" t="s">
        <v>19</v>
      </c>
      <c r="AN4" s="40" t="s">
        <v>20</v>
      </c>
      <c r="AO4" s="40" t="s">
        <v>21</v>
      </c>
      <c r="AP4" s="40" t="s">
        <v>22</v>
      </c>
      <c r="AQ4" s="41"/>
      <c r="AR4" s="42"/>
      <c r="AT4" s="79" t="s">
        <v>24</v>
      </c>
    </row>
    <row r="5" spans="17:46" ht="12.9" customHeight="1" x14ac:dyDescent="0.25">
      <c r="Q5" s="43"/>
      <c r="R5" s="44"/>
      <c r="S5" s="84">
        <f t="shared" ref="S5:S39" ca="1" si="0">T5+AO5+AP5</f>
        <v>83</v>
      </c>
      <c r="T5" s="77">
        <f t="array" aca="1" ref="T5" ca="1">SUM(LARGE(V5:AH5,ROW(INDIRECT("1:8"))))</f>
        <v>73</v>
      </c>
      <c r="U5" s="47" t="s">
        <v>70</v>
      </c>
      <c r="V5" s="46">
        <v>9</v>
      </c>
      <c r="W5" s="46">
        <v>0</v>
      </c>
      <c r="X5" s="46">
        <v>10</v>
      </c>
      <c r="Y5" s="46">
        <v>9</v>
      </c>
      <c r="Z5" s="46">
        <v>6</v>
      </c>
      <c r="AA5" s="46">
        <v>9</v>
      </c>
      <c r="AB5" s="46">
        <v>4</v>
      </c>
      <c r="AC5" s="46">
        <v>8</v>
      </c>
      <c r="AD5" s="46">
        <v>0</v>
      </c>
      <c r="AE5" s="46">
        <v>10</v>
      </c>
      <c r="AF5" s="46">
        <v>0</v>
      </c>
      <c r="AG5" s="46">
        <v>9</v>
      </c>
      <c r="AH5" s="46">
        <v>9</v>
      </c>
      <c r="AI5" s="46"/>
      <c r="AJ5" s="49"/>
      <c r="AK5" s="49"/>
      <c r="AL5" s="49">
        <v>5</v>
      </c>
      <c r="AM5" s="49"/>
      <c r="AN5" s="49"/>
      <c r="AO5" s="81">
        <f t="shared" ref="AO5:AO39" si="1">SUM(AJ5:AN5)</f>
        <v>5</v>
      </c>
      <c r="AP5" s="49">
        <v>5</v>
      </c>
      <c r="AQ5" s="32"/>
      <c r="AR5" s="27"/>
      <c r="AT5" s="84">
        <f t="shared" ref="AT5:AT39" si="2">SUM(V5:AH5)</f>
        <v>83</v>
      </c>
    </row>
    <row r="6" spans="17:46" ht="12.9" customHeight="1" x14ac:dyDescent="0.25">
      <c r="Q6" s="43"/>
      <c r="R6" s="44"/>
      <c r="S6" s="84">
        <f t="shared" ca="1" si="0"/>
        <v>48</v>
      </c>
      <c r="T6" s="77">
        <f t="array" aca="1" ref="T6" ca="1">SUM(LARGE(V6:AH6,ROW(INDIRECT("1:8"))))</f>
        <v>48</v>
      </c>
      <c r="U6" s="47" t="s">
        <v>113</v>
      </c>
      <c r="V6" s="46">
        <v>0</v>
      </c>
      <c r="W6" s="46">
        <v>0</v>
      </c>
      <c r="X6" s="46">
        <v>0</v>
      </c>
      <c r="Y6" s="46">
        <v>10</v>
      </c>
      <c r="Z6" s="46">
        <v>9</v>
      </c>
      <c r="AA6" s="46">
        <v>0</v>
      </c>
      <c r="AB6" s="46">
        <v>9</v>
      </c>
      <c r="AC6" s="46">
        <v>10</v>
      </c>
      <c r="AD6" s="46">
        <v>0</v>
      </c>
      <c r="AE6" s="46">
        <v>0</v>
      </c>
      <c r="AF6" s="46">
        <v>10</v>
      </c>
      <c r="AG6" s="46">
        <v>0</v>
      </c>
      <c r="AH6" s="46">
        <v>0</v>
      </c>
      <c r="AI6" s="46"/>
      <c r="AJ6" s="49"/>
      <c r="AK6" s="49"/>
      <c r="AL6" s="49"/>
      <c r="AM6" s="49"/>
      <c r="AN6" s="49"/>
      <c r="AO6" s="81">
        <f t="shared" si="1"/>
        <v>0</v>
      </c>
      <c r="AP6" s="49"/>
      <c r="AQ6" s="32"/>
      <c r="AR6" s="27"/>
      <c r="AT6" s="84">
        <f t="shared" si="2"/>
        <v>48</v>
      </c>
    </row>
    <row r="7" spans="17:46" ht="12.9" customHeight="1" x14ac:dyDescent="0.25">
      <c r="Q7" s="43"/>
      <c r="R7" s="44"/>
      <c r="S7" s="84">
        <f t="shared" ca="1" si="0"/>
        <v>38</v>
      </c>
      <c r="T7" s="77">
        <f t="array" aca="1" ref="T7" ca="1">SUM(LARGE(V7:AH7,ROW(INDIRECT("1:8"))))</f>
        <v>33</v>
      </c>
      <c r="U7" s="47" t="s">
        <v>91</v>
      </c>
      <c r="V7" s="46">
        <v>0</v>
      </c>
      <c r="W7" s="46">
        <v>0</v>
      </c>
      <c r="X7" s="46">
        <v>9</v>
      </c>
      <c r="Y7" s="46">
        <v>6</v>
      </c>
      <c r="Z7" s="46">
        <v>5</v>
      </c>
      <c r="AA7" s="46">
        <v>8</v>
      </c>
      <c r="AB7" s="46">
        <v>2</v>
      </c>
      <c r="AC7" s="46">
        <v>0</v>
      </c>
      <c r="AD7" s="46">
        <v>0</v>
      </c>
      <c r="AE7" s="46">
        <v>0</v>
      </c>
      <c r="AF7" s="46">
        <v>3</v>
      </c>
      <c r="AG7" s="46">
        <v>0</v>
      </c>
      <c r="AH7" s="46">
        <v>0</v>
      </c>
      <c r="AI7" s="46"/>
      <c r="AJ7" s="49"/>
      <c r="AK7" s="49"/>
      <c r="AL7" s="49"/>
      <c r="AM7" s="49"/>
      <c r="AN7" s="49">
        <v>5</v>
      </c>
      <c r="AO7" s="81">
        <f t="shared" si="1"/>
        <v>5</v>
      </c>
      <c r="AP7" s="49"/>
      <c r="AQ7" s="32"/>
      <c r="AR7" s="27"/>
      <c r="AT7" s="84">
        <f t="shared" si="2"/>
        <v>33</v>
      </c>
    </row>
    <row r="8" spans="17:46" ht="12.9" customHeight="1" x14ac:dyDescent="0.25">
      <c r="Q8" s="43"/>
      <c r="R8" s="44"/>
      <c r="S8" s="84">
        <f t="shared" ca="1" si="0"/>
        <v>25</v>
      </c>
      <c r="T8" s="77">
        <f t="array" aca="1" ref="T8" ca="1">SUM(LARGE(V8:AH8,ROW(INDIRECT("1:8"))))</f>
        <v>20</v>
      </c>
      <c r="U8" s="47" t="s">
        <v>64</v>
      </c>
      <c r="V8" s="46">
        <v>10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10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/>
      <c r="AJ8" s="49">
        <v>5</v>
      </c>
      <c r="AK8" s="49"/>
      <c r="AL8" s="49"/>
      <c r="AM8" s="49"/>
      <c r="AN8" s="49"/>
      <c r="AO8" s="81">
        <f t="shared" si="1"/>
        <v>5</v>
      </c>
      <c r="AP8" s="49"/>
      <c r="AQ8" s="32"/>
      <c r="AR8" s="27"/>
      <c r="AT8" s="84">
        <f t="shared" si="2"/>
        <v>20</v>
      </c>
    </row>
    <row r="9" spans="17:46" ht="12.9" customHeight="1" x14ac:dyDescent="0.25">
      <c r="Q9" s="43"/>
      <c r="R9" s="44"/>
      <c r="S9" s="84">
        <f t="shared" ca="1" si="0"/>
        <v>20</v>
      </c>
      <c r="T9" s="77">
        <f t="array" aca="1" ref="T9" ca="1">SUM(LARGE(V9:AH9,ROW(INDIRECT("1:8"))))</f>
        <v>20</v>
      </c>
      <c r="U9" s="47" t="s">
        <v>75</v>
      </c>
      <c r="V9" s="46">
        <v>0</v>
      </c>
      <c r="W9" s="46">
        <v>10</v>
      </c>
      <c r="X9" s="46">
        <v>0</v>
      </c>
      <c r="Y9" s="46">
        <v>8</v>
      </c>
      <c r="Z9" s="46">
        <v>0</v>
      </c>
      <c r="AA9" s="46">
        <v>0</v>
      </c>
      <c r="AB9" s="46">
        <v>2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/>
      <c r="AJ9" s="49"/>
      <c r="AK9" s="49"/>
      <c r="AL9" s="49"/>
      <c r="AM9" s="49"/>
      <c r="AN9" s="49"/>
      <c r="AO9" s="81">
        <f t="shared" si="1"/>
        <v>0</v>
      </c>
      <c r="AP9" s="49"/>
      <c r="AQ9" s="32"/>
      <c r="AR9" s="27"/>
      <c r="AT9" s="84">
        <f t="shared" si="2"/>
        <v>20</v>
      </c>
    </row>
    <row r="10" spans="17:46" ht="12.9" customHeight="1" x14ac:dyDescent="0.25">
      <c r="Q10" s="43"/>
      <c r="R10" s="44"/>
      <c r="S10" s="84">
        <f t="shared" ca="1" si="0"/>
        <v>19</v>
      </c>
      <c r="T10" s="77">
        <f t="array" aca="1" ref="T10" ca="1">SUM(LARGE(V10:AH10,ROW(INDIRECT("1:8"))))</f>
        <v>19</v>
      </c>
      <c r="U10" s="47" t="s">
        <v>114</v>
      </c>
      <c r="V10" s="46">
        <v>0</v>
      </c>
      <c r="W10" s="46">
        <v>0</v>
      </c>
      <c r="X10" s="46">
        <v>0</v>
      </c>
      <c r="Y10" s="46">
        <v>7</v>
      </c>
      <c r="Z10" s="46">
        <v>7</v>
      </c>
      <c r="AA10" s="46">
        <v>0</v>
      </c>
      <c r="AB10" s="46">
        <v>5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/>
      <c r="AJ10" s="49"/>
      <c r="AK10" s="49"/>
      <c r="AL10" s="49"/>
      <c r="AM10" s="49"/>
      <c r="AN10" s="49"/>
      <c r="AO10" s="81">
        <f t="shared" si="1"/>
        <v>0</v>
      </c>
      <c r="AP10" s="49"/>
      <c r="AQ10" s="32"/>
      <c r="AR10" s="27"/>
      <c r="AT10" s="84">
        <f t="shared" si="2"/>
        <v>19</v>
      </c>
    </row>
    <row r="11" spans="17:46" ht="12.9" customHeight="1" x14ac:dyDescent="0.25">
      <c r="Q11" s="43"/>
      <c r="R11" s="44"/>
      <c r="S11" s="84">
        <f t="shared" ca="1" si="0"/>
        <v>19</v>
      </c>
      <c r="T11" s="77">
        <f t="array" aca="1" ref="T11" ca="1">SUM(LARGE(V11:AH11,ROW(INDIRECT("1:8"))))</f>
        <v>19</v>
      </c>
      <c r="U11" s="47" t="s">
        <v>195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9</v>
      </c>
      <c r="AD11" s="46">
        <v>0</v>
      </c>
      <c r="AE11" s="46">
        <v>0</v>
      </c>
      <c r="AF11" s="46">
        <v>2</v>
      </c>
      <c r="AG11" s="46">
        <v>8</v>
      </c>
      <c r="AH11" s="46">
        <v>0</v>
      </c>
      <c r="AI11" s="46"/>
      <c r="AJ11" s="49"/>
      <c r="AK11" s="49"/>
      <c r="AL11" s="49"/>
      <c r="AM11" s="49"/>
      <c r="AN11" s="49"/>
      <c r="AO11" s="81">
        <f t="shared" si="1"/>
        <v>0</v>
      </c>
      <c r="AP11" s="49"/>
      <c r="AQ11" s="32"/>
      <c r="AR11" s="27"/>
      <c r="AT11" s="84">
        <f t="shared" si="2"/>
        <v>19</v>
      </c>
    </row>
    <row r="12" spans="17:46" ht="12.9" customHeight="1" x14ac:dyDescent="0.25">
      <c r="Q12" s="43"/>
      <c r="R12" s="44"/>
      <c r="S12" s="84">
        <f t="shared" ca="1" si="0"/>
        <v>18</v>
      </c>
      <c r="T12" s="77">
        <f t="array" aca="1" ref="T12" ca="1">SUM(LARGE(V12:AH12,ROW(INDIRECT("1:8"))))</f>
        <v>13</v>
      </c>
      <c r="U12" s="47" t="s">
        <v>173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6</v>
      </c>
      <c r="AC12" s="46">
        <v>0</v>
      </c>
      <c r="AD12" s="46">
        <v>0</v>
      </c>
      <c r="AE12" s="46">
        <v>0</v>
      </c>
      <c r="AF12" s="46">
        <v>7</v>
      </c>
      <c r="AG12" s="46">
        <v>0</v>
      </c>
      <c r="AH12" s="46">
        <v>0</v>
      </c>
      <c r="AI12" s="46"/>
      <c r="AJ12" s="49">
        <v>5</v>
      </c>
      <c r="AK12" s="49"/>
      <c r="AL12" s="49"/>
      <c r="AM12" s="49"/>
      <c r="AN12" s="49"/>
      <c r="AO12" s="81">
        <f t="shared" si="1"/>
        <v>5</v>
      </c>
      <c r="AP12" s="49"/>
      <c r="AQ12" s="32"/>
      <c r="AR12" s="27"/>
      <c r="AT12" s="84">
        <f t="shared" si="2"/>
        <v>13</v>
      </c>
    </row>
    <row r="13" spans="17:46" ht="13.2" customHeight="1" x14ac:dyDescent="0.25">
      <c r="Q13" s="43"/>
      <c r="R13" s="44"/>
      <c r="S13" s="84">
        <f t="shared" ca="1" si="0"/>
        <v>18</v>
      </c>
      <c r="T13" s="77">
        <f t="array" aca="1" ref="T13" ca="1">SUM(LARGE(V13:AH13,ROW(INDIRECT("1:8"))))</f>
        <v>18</v>
      </c>
      <c r="U13" s="47" t="s">
        <v>136</v>
      </c>
      <c r="V13" s="46">
        <v>0</v>
      </c>
      <c r="W13" s="46">
        <v>0</v>
      </c>
      <c r="X13" s="46">
        <v>0</v>
      </c>
      <c r="Y13" s="46">
        <v>0</v>
      </c>
      <c r="Z13" s="46">
        <v>10</v>
      </c>
      <c r="AA13" s="46">
        <v>0</v>
      </c>
      <c r="AB13" s="46">
        <v>8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/>
      <c r="AJ13" s="49"/>
      <c r="AK13" s="49"/>
      <c r="AL13" s="49"/>
      <c r="AM13" s="49"/>
      <c r="AN13" s="49"/>
      <c r="AO13" s="81">
        <f t="shared" si="1"/>
        <v>0</v>
      </c>
      <c r="AP13" s="49"/>
      <c r="AQ13" s="32"/>
      <c r="AR13" s="27"/>
      <c r="AT13" s="84">
        <f t="shared" si="2"/>
        <v>18</v>
      </c>
    </row>
    <row r="14" spans="17:46" ht="12.9" customHeight="1" x14ac:dyDescent="0.25">
      <c r="Q14" s="43"/>
      <c r="R14" s="44"/>
      <c r="S14" s="84">
        <f t="shared" ca="1" si="0"/>
        <v>16</v>
      </c>
      <c r="T14" s="77">
        <f t="array" aca="1" ref="T14" ca="1">SUM(LARGE(V14:AH14,ROW(INDIRECT("1:8"))))</f>
        <v>16</v>
      </c>
      <c r="U14" s="47" t="s">
        <v>179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2</v>
      </c>
      <c r="AC14" s="46">
        <v>7</v>
      </c>
      <c r="AD14" s="46">
        <v>0</v>
      </c>
      <c r="AE14" s="46">
        <v>0</v>
      </c>
      <c r="AF14" s="46">
        <v>0</v>
      </c>
      <c r="AG14" s="46">
        <v>7</v>
      </c>
      <c r="AH14" s="46">
        <v>0</v>
      </c>
      <c r="AI14" s="46"/>
      <c r="AJ14" s="49"/>
      <c r="AK14" s="49"/>
      <c r="AL14" s="49"/>
      <c r="AM14" s="49"/>
      <c r="AN14" s="49"/>
      <c r="AO14" s="81">
        <f t="shared" si="1"/>
        <v>0</v>
      </c>
      <c r="AP14" s="49"/>
      <c r="AQ14" s="32"/>
      <c r="AR14" s="27"/>
      <c r="AT14" s="84">
        <f t="shared" si="2"/>
        <v>16</v>
      </c>
    </row>
    <row r="15" spans="17:46" ht="12.9" customHeight="1" x14ac:dyDescent="0.25">
      <c r="Q15" s="43"/>
      <c r="R15" s="44"/>
      <c r="S15" s="84">
        <f t="shared" ca="1" si="0"/>
        <v>11</v>
      </c>
      <c r="T15" s="77">
        <f t="array" aca="1" ref="T15" ca="1">SUM(LARGE(V15:AH15,ROW(INDIRECT("1:8"))))</f>
        <v>6</v>
      </c>
      <c r="U15" s="47" t="s">
        <v>100</v>
      </c>
      <c r="V15" s="46">
        <v>0</v>
      </c>
      <c r="W15" s="46">
        <v>0</v>
      </c>
      <c r="X15" s="46">
        <v>0</v>
      </c>
      <c r="Y15" s="46">
        <v>0</v>
      </c>
      <c r="Z15" s="46">
        <v>4</v>
      </c>
      <c r="AA15" s="46">
        <v>0</v>
      </c>
      <c r="AB15" s="46">
        <v>2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/>
      <c r="AJ15" s="49">
        <v>5</v>
      </c>
      <c r="AK15" s="49"/>
      <c r="AL15" s="49"/>
      <c r="AM15" s="49"/>
      <c r="AN15" s="49"/>
      <c r="AO15" s="81">
        <f t="shared" si="1"/>
        <v>5</v>
      </c>
      <c r="AP15" s="49"/>
      <c r="AQ15" s="32"/>
      <c r="AR15" s="27"/>
      <c r="AT15" s="84">
        <f t="shared" si="2"/>
        <v>6</v>
      </c>
    </row>
    <row r="16" spans="17:46" ht="12.9" customHeight="1" x14ac:dyDescent="0.25">
      <c r="Q16" s="43"/>
      <c r="R16" s="44"/>
      <c r="S16" s="84">
        <f t="shared" ca="1" si="0"/>
        <v>11</v>
      </c>
      <c r="T16" s="77">
        <f t="array" aca="1" ref="T16" ca="1">SUM(LARGE(V16:AH16,ROW(INDIRECT("1:8"))))</f>
        <v>11</v>
      </c>
      <c r="U16" s="47" t="s">
        <v>60</v>
      </c>
      <c r="V16" s="46">
        <v>8</v>
      </c>
      <c r="W16" s="46">
        <v>0</v>
      </c>
      <c r="X16" s="46">
        <v>0</v>
      </c>
      <c r="Y16" s="46">
        <v>0</v>
      </c>
      <c r="Z16" s="46">
        <v>3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/>
      <c r="AJ16" s="49"/>
      <c r="AK16" s="49"/>
      <c r="AL16" s="49"/>
      <c r="AM16" s="49"/>
      <c r="AN16" s="49"/>
      <c r="AO16" s="81">
        <f t="shared" si="1"/>
        <v>0</v>
      </c>
      <c r="AP16" s="49"/>
      <c r="AQ16" s="32"/>
      <c r="AR16" s="27"/>
      <c r="AT16" s="84">
        <f t="shared" si="2"/>
        <v>11</v>
      </c>
    </row>
    <row r="17" spans="17:46" ht="12.9" customHeight="1" x14ac:dyDescent="0.25">
      <c r="Q17" s="43"/>
      <c r="R17" s="44"/>
      <c r="S17" s="84">
        <f t="shared" ca="1" si="0"/>
        <v>10</v>
      </c>
      <c r="T17" s="77">
        <f t="array" aca="1" ref="T17" ca="1">SUM(LARGE(V17:AH17,ROW(INDIRECT("1:8"))))</f>
        <v>5</v>
      </c>
      <c r="U17" s="47" t="s">
        <v>175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3</v>
      </c>
      <c r="AC17" s="46">
        <v>0</v>
      </c>
      <c r="AD17" s="46">
        <v>0</v>
      </c>
      <c r="AE17" s="46">
        <v>0</v>
      </c>
      <c r="AF17" s="46">
        <v>2</v>
      </c>
      <c r="AG17" s="46">
        <v>0</v>
      </c>
      <c r="AH17" s="46">
        <v>0</v>
      </c>
      <c r="AI17" s="46"/>
      <c r="AJ17" s="49">
        <v>5</v>
      </c>
      <c r="AK17" s="49"/>
      <c r="AL17" s="49"/>
      <c r="AM17" s="49"/>
      <c r="AN17" s="49"/>
      <c r="AO17" s="81">
        <f t="shared" si="1"/>
        <v>5</v>
      </c>
      <c r="AP17" s="49"/>
      <c r="AQ17" s="32"/>
      <c r="AR17" s="27"/>
      <c r="AT17" s="84">
        <f t="shared" si="2"/>
        <v>5</v>
      </c>
    </row>
    <row r="18" spans="17:46" ht="12.9" customHeight="1" x14ac:dyDescent="0.25">
      <c r="Q18" s="43"/>
      <c r="R18" s="44"/>
      <c r="S18" s="84">
        <f t="shared" ca="1" si="0"/>
        <v>10</v>
      </c>
      <c r="T18" s="77">
        <f t="array" aca="1" ref="T18" ca="1">SUM(LARGE(V18:AH18,ROW(INDIRECT("1:8"))))</f>
        <v>10</v>
      </c>
      <c r="U18" s="47" t="s">
        <v>151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10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/>
      <c r="AJ18" s="49"/>
      <c r="AK18" s="49"/>
      <c r="AL18" s="49"/>
      <c r="AM18" s="49"/>
      <c r="AN18" s="49"/>
      <c r="AO18" s="81">
        <f t="shared" si="1"/>
        <v>0</v>
      </c>
      <c r="AP18" s="49"/>
      <c r="AQ18" s="32"/>
      <c r="AR18" s="27"/>
      <c r="AT18" s="84">
        <f t="shared" si="2"/>
        <v>10</v>
      </c>
    </row>
    <row r="19" spans="17:46" ht="12.9" customHeight="1" x14ac:dyDescent="0.25">
      <c r="Q19" s="43"/>
      <c r="R19" s="44"/>
      <c r="S19" s="84">
        <f t="shared" ca="1" si="0"/>
        <v>10</v>
      </c>
      <c r="T19" s="77">
        <f t="array" aca="1" ref="T19" ca="1">SUM(LARGE(V19:AH19,ROW(INDIRECT("1:8"))))</f>
        <v>10</v>
      </c>
      <c r="U19" s="47" t="s">
        <v>264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10</v>
      </c>
      <c r="AH19" s="46">
        <v>0</v>
      </c>
      <c r="AI19" s="46"/>
      <c r="AJ19" s="49"/>
      <c r="AK19" s="49"/>
      <c r="AL19" s="49"/>
      <c r="AM19" s="49"/>
      <c r="AN19" s="49"/>
      <c r="AO19" s="81">
        <f t="shared" si="1"/>
        <v>0</v>
      </c>
      <c r="AP19" s="49"/>
      <c r="AQ19" s="32"/>
      <c r="AR19" s="27"/>
      <c r="AT19" s="84">
        <f t="shared" si="2"/>
        <v>10</v>
      </c>
    </row>
    <row r="20" spans="17:46" ht="12.9" customHeight="1" x14ac:dyDescent="0.25">
      <c r="Q20" s="43"/>
      <c r="R20" s="44"/>
      <c r="S20" s="84">
        <f t="shared" ca="1" si="0"/>
        <v>10</v>
      </c>
      <c r="T20" s="77">
        <f t="array" aca="1" ref="T20" ca="1">SUM(LARGE(V20:AH20,ROW(INDIRECT("1:8"))))</f>
        <v>10</v>
      </c>
      <c r="U20" s="47" t="s">
        <v>289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10</v>
      </c>
      <c r="AI20" s="46"/>
      <c r="AJ20" s="49"/>
      <c r="AK20" s="49"/>
      <c r="AL20" s="49"/>
      <c r="AM20" s="49"/>
      <c r="AN20" s="49"/>
      <c r="AO20" s="81">
        <f t="shared" si="1"/>
        <v>0</v>
      </c>
      <c r="AP20" s="49"/>
      <c r="AQ20" s="32"/>
      <c r="AR20" s="27"/>
      <c r="AT20" s="84">
        <f t="shared" si="2"/>
        <v>10</v>
      </c>
    </row>
    <row r="21" spans="17:46" ht="12.9" customHeight="1" x14ac:dyDescent="0.25">
      <c r="Q21" s="43"/>
      <c r="R21" s="44"/>
      <c r="S21" s="84">
        <f t="shared" ca="1" si="0"/>
        <v>9</v>
      </c>
      <c r="T21" s="77">
        <f t="array" aca="1" ref="T21" ca="1">SUM(LARGE(V21:AH21,ROW(INDIRECT("1:8"))))</f>
        <v>4</v>
      </c>
      <c r="U21" s="47" t="s">
        <v>142</v>
      </c>
      <c r="V21" s="46">
        <v>0</v>
      </c>
      <c r="W21" s="46">
        <v>0</v>
      </c>
      <c r="X21" s="46">
        <v>0</v>
      </c>
      <c r="Y21" s="46">
        <v>0</v>
      </c>
      <c r="Z21" s="46">
        <v>2</v>
      </c>
      <c r="AA21" s="46">
        <v>0</v>
      </c>
      <c r="AB21" s="46">
        <v>2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/>
      <c r="AJ21" s="49">
        <v>5</v>
      </c>
      <c r="AK21" s="49"/>
      <c r="AL21" s="49"/>
      <c r="AM21" s="49"/>
      <c r="AN21" s="49"/>
      <c r="AO21" s="81">
        <f t="shared" si="1"/>
        <v>5</v>
      </c>
      <c r="AP21" s="49"/>
      <c r="AQ21" s="32"/>
      <c r="AR21" s="27"/>
      <c r="AT21" s="84">
        <f t="shared" si="2"/>
        <v>4</v>
      </c>
    </row>
    <row r="22" spans="17:46" ht="12.9" customHeight="1" x14ac:dyDescent="0.25">
      <c r="Q22" s="43"/>
      <c r="R22" s="44"/>
      <c r="S22" s="84">
        <f t="shared" ca="1" si="0"/>
        <v>9</v>
      </c>
      <c r="T22" s="77">
        <f t="array" aca="1" ref="T22" ca="1">SUM(LARGE(V22:AH22,ROW(INDIRECT("1:8"))))</f>
        <v>9</v>
      </c>
      <c r="U22" s="47" t="s">
        <v>78</v>
      </c>
      <c r="V22" s="46">
        <v>0</v>
      </c>
      <c r="W22" s="46">
        <v>9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/>
      <c r="AJ22" s="49"/>
      <c r="AK22" s="49"/>
      <c r="AL22" s="49"/>
      <c r="AM22" s="49"/>
      <c r="AN22" s="49"/>
      <c r="AO22" s="81">
        <f t="shared" si="1"/>
        <v>0</v>
      </c>
      <c r="AP22" s="49"/>
      <c r="AQ22" s="32"/>
      <c r="AR22" s="27"/>
      <c r="AT22" s="84">
        <f t="shared" si="2"/>
        <v>9</v>
      </c>
    </row>
    <row r="23" spans="17:46" ht="12.9" customHeight="1" x14ac:dyDescent="0.25">
      <c r="Q23" s="43"/>
      <c r="R23" s="44"/>
      <c r="S23" s="84">
        <f t="shared" ca="1" si="0"/>
        <v>9</v>
      </c>
      <c r="T23" s="77">
        <f t="array" aca="1" ref="T23" ca="1">SUM(LARGE(V23:AH23,ROW(INDIRECT("1:8"))))</f>
        <v>9</v>
      </c>
      <c r="U23" s="47" t="s">
        <v>247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9</v>
      </c>
      <c r="AG23" s="46">
        <v>0</v>
      </c>
      <c r="AH23" s="46">
        <v>0</v>
      </c>
      <c r="AI23" s="46"/>
      <c r="AJ23" s="49"/>
      <c r="AK23" s="49"/>
      <c r="AL23" s="49"/>
      <c r="AM23" s="49"/>
      <c r="AN23" s="49"/>
      <c r="AO23" s="81">
        <f t="shared" si="1"/>
        <v>0</v>
      </c>
      <c r="AP23" s="49"/>
      <c r="AQ23" s="32"/>
      <c r="AR23" s="27"/>
      <c r="AT23" s="84">
        <f t="shared" si="2"/>
        <v>9</v>
      </c>
    </row>
    <row r="24" spans="17:46" ht="12.9" customHeight="1" x14ac:dyDescent="0.25">
      <c r="Q24" s="43"/>
      <c r="R24" s="44"/>
      <c r="S24" s="84">
        <f t="shared" ca="1" si="0"/>
        <v>8</v>
      </c>
      <c r="T24" s="77">
        <f t="array" aca="1" ref="T24" ca="1">SUM(LARGE(V24:AH24,ROW(INDIRECT("1:8"))))</f>
        <v>8</v>
      </c>
      <c r="U24" s="47" t="s">
        <v>139</v>
      </c>
      <c r="V24" s="46">
        <v>0</v>
      </c>
      <c r="W24" s="46">
        <v>0</v>
      </c>
      <c r="X24" s="46">
        <v>0</v>
      </c>
      <c r="Y24" s="46">
        <v>0</v>
      </c>
      <c r="Z24" s="46">
        <v>8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/>
      <c r="AJ24" s="49"/>
      <c r="AK24" s="49"/>
      <c r="AL24" s="49"/>
      <c r="AM24" s="49"/>
      <c r="AN24" s="49"/>
      <c r="AO24" s="81">
        <f t="shared" si="1"/>
        <v>0</v>
      </c>
      <c r="AP24" s="49"/>
      <c r="AQ24" s="32"/>
      <c r="AR24" s="27"/>
      <c r="AT24" s="84">
        <f t="shared" si="2"/>
        <v>8</v>
      </c>
    </row>
    <row r="25" spans="17:46" ht="12.9" customHeight="1" x14ac:dyDescent="0.25">
      <c r="Q25" s="43"/>
      <c r="R25" s="44"/>
      <c r="S25" s="84">
        <f t="shared" ca="1" si="0"/>
        <v>8</v>
      </c>
      <c r="T25" s="77">
        <f t="array" aca="1" ref="T25" ca="1">SUM(LARGE(V25:AH25,ROW(INDIRECT("1:8"))))</f>
        <v>8</v>
      </c>
      <c r="U25" s="47" t="s">
        <v>246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8</v>
      </c>
      <c r="AG25" s="46">
        <v>0</v>
      </c>
      <c r="AH25" s="46">
        <v>0</v>
      </c>
      <c r="AI25" s="46"/>
      <c r="AJ25" s="49"/>
      <c r="AK25" s="49"/>
      <c r="AL25" s="49"/>
      <c r="AM25" s="49"/>
      <c r="AN25" s="49"/>
      <c r="AO25" s="81">
        <f t="shared" si="1"/>
        <v>0</v>
      </c>
      <c r="AP25" s="49"/>
      <c r="AQ25" s="32"/>
      <c r="AR25" s="27"/>
      <c r="AT25" s="84">
        <f t="shared" si="2"/>
        <v>8</v>
      </c>
    </row>
    <row r="26" spans="17:46" ht="12.9" customHeight="1" x14ac:dyDescent="0.25">
      <c r="Q26" s="43"/>
      <c r="R26" s="44"/>
      <c r="S26" s="84">
        <f t="shared" ca="1" si="0"/>
        <v>7</v>
      </c>
      <c r="T26" s="77">
        <f t="array" aca="1" ref="T26" ca="1">SUM(LARGE(V26:AH26,ROW(INDIRECT("1:8"))))</f>
        <v>2</v>
      </c>
      <c r="U26" s="47" t="s">
        <v>181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2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/>
      <c r="AJ26" s="49">
        <v>5</v>
      </c>
      <c r="AK26" s="49"/>
      <c r="AL26" s="49"/>
      <c r="AM26" s="49"/>
      <c r="AN26" s="49"/>
      <c r="AO26" s="81">
        <f t="shared" si="1"/>
        <v>5</v>
      </c>
      <c r="AP26" s="49"/>
      <c r="AQ26" s="32"/>
      <c r="AR26" s="27"/>
      <c r="AT26" s="84">
        <f t="shared" si="2"/>
        <v>2</v>
      </c>
    </row>
    <row r="27" spans="17:46" ht="12.9" customHeight="1" x14ac:dyDescent="0.25">
      <c r="Q27" s="43"/>
      <c r="R27" s="44"/>
      <c r="S27" s="84">
        <f t="shared" ca="1" si="0"/>
        <v>7</v>
      </c>
      <c r="T27" s="77">
        <f t="array" aca="1" ref="T27" ca="1">SUM(LARGE(V27:AH27,ROW(INDIRECT("1:8"))))</f>
        <v>2</v>
      </c>
      <c r="U27" s="47" t="s">
        <v>106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2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/>
      <c r="AJ27" s="49">
        <v>5</v>
      </c>
      <c r="AK27" s="49"/>
      <c r="AL27" s="49"/>
      <c r="AM27" s="49"/>
      <c r="AN27" s="49"/>
      <c r="AO27" s="81">
        <f t="shared" si="1"/>
        <v>5</v>
      </c>
      <c r="AP27" s="49"/>
      <c r="AQ27" s="32"/>
      <c r="AR27" s="27"/>
      <c r="AT27" s="84">
        <f t="shared" si="2"/>
        <v>2</v>
      </c>
    </row>
    <row r="28" spans="17:46" ht="12.9" customHeight="1" x14ac:dyDescent="0.25">
      <c r="Q28" s="43"/>
      <c r="R28" s="44"/>
      <c r="S28" s="84">
        <f t="shared" ca="1" si="0"/>
        <v>7</v>
      </c>
      <c r="T28" s="77">
        <f t="array" aca="1" ref="T28" ca="1">SUM(LARGE(V28:AH28,ROW(INDIRECT("1:8"))))</f>
        <v>7</v>
      </c>
      <c r="U28" s="47" t="s">
        <v>13</v>
      </c>
      <c r="V28" s="46">
        <v>7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/>
      <c r="AJ28" s="49"/>
      <c r="AK28" s="49"/>
      <c r="AL28" s="49"/>
      <c r="AM28" s="49"/>
      <c r="AN28" s="49"/>
      <c r="AO28" s="81">
        <f t="shared" si="1"/>
        <v>0</v>
      </c>
      <c r="AP28" s="49"/>
      <c r="AQ28" s="32"/>
      <c r="AR28" s="27"/>
      <c r="AT28" s="84">
        <f t="shared" si="2"/>
        <v>7</v>
      </c>
    </row>
    <row r="29" spans="17:46" ht="12.9" customHeight="1" x14ac:dyDescent="0.25">
      <c r="Q29" s="43"/>
      <c r="R29" s="44"/>
      <c r="S29" s="84">
        <f t="shared" ca="1" si="0"/>
        <v>7</v>
      </c>
      <c r="T29" s="77">
        <f t="array" aca="1" ref="T29" ca="1">SUM(LARGE(V29:AH29,ROW(INDIRECT("1:8"))))</f>
        <v>7</v>
      </c>
      <c r="U29" s="47" t="s">
        <v>172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7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/>
      <c r="AJ29" s="49"/>
      <c r="AK29" s="49"/>
      <c r="AL29" s="49"/>
      <c r="AM29" s="49"/>
      <c r="AN29" s="49"/>
      <c r="AO29" s="81">
        <f t="shared" si="1"/>
        <v>0</v>
      </c>
      <c r="AP29" s="49"/>
      <c r="AQ29" s="32"/>
      <c r="AR29" s="27"/>
      <c r="AT29" s="84">
        <f t="shared" si="2"/>
        <v>7</v>
      </c>
    </row>
    <row r="30" spans="17:46" ht="12.9" customHeight="1" x14ac:dyDescent="0.25">
      <c r="Q30" s="43"/>
      <c r="R30" s="44"/>
      <c r="S30" s="84">
        <f t="shared" ca="1" si="0"/>
        <v>6</v>
      </c>
      <c r="T30" s="77">
        <f t="array" aca="1" ref="T30" ca="1">SUM(LARGE(V30:AH30,ROW(INDIRECT("1:8"))))</f>
        <v>6</v>
      </c>
      <c r="U30" s="47" t="s">
        <v>178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2</v>
      </c>
      <c r="AC30" s="46">
        <v>0</v>
      </c>
      <c r="AD30" s="46">
        <v>0</v>
      </c>
      <c r="AE30" s="46">
        <v>0</v>
      </c>
      <c r="AF30" s="46">
        <v>4</v>
      </c>
      <c r="AG30" s="46">
        <v>0</v>
      </c>
      <c r="AH30" s="46">
        <v>0</v>
      </c>
      <c r="AI30" s="46"/>
      <c r="AJ30" s="49"/>
      <c r="AK30" s="49"/>
      <c r="AL30" s="49"/>
      <c r="AM30" s="49"/>
      <c r="AN30" s="49"/>
      <c r="AO30" s="81">
        <f t="shared" si="1"/>
        <v>0</v>
      </c>
      <c r="AP30" s="49"/>
      <c r="AQ30" s="32"/>
      <c r="AR30" s="27"/>
      <c r="AT30" s="84">
        <f t="shared" si="2"/>
        <v>6</v>
      </c>
    </row>
    <row r="31" spans="17:46" ht="12.9" customHeight="1" x14ac:dyDescent="0.25">
      <c r="Q31" s="43"/>
      <c r="R31" s="44"/>
      <c r="S31" s="84">
        <f t="shared" ca="1" si="0"/>
        <v>6</v>
      </c>
      <c r="T31" s="77">
        <f t="array" aca="1" ref="T31" ca="1">SUM(LARGE(V31:AH31,ROW(INDIRECT("1:8"))))</f>
        <v>6</v>
      </c>
      <c r="U31" s="47" t="s">
        <v>250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6</v>
      </c>
      <c r="AG31" s="46">
        <v>0</v>
      </c>
      <c r="AH31" s="46">
        <v>0</v>
      </c>
      <c r="AI31" s="46"/>
      <c r="AJ31" s="49"/>
      <c r="AK31" s="49"/>
      <c r="AL31" s="49"/>
      <c r="AM31" s="49"/>
      <c r="AN31" s="49"/>
      <c r="AO31" s="81">
        <f t="shared" si="1"/>
        <v>0</v>
      </c>
      <c r="AP31" s="49"/>
      <c r="AQ31" s="32"/>
      <c r="AR31" s="27"/>
      <c r="AT31" s="84">
        <f t="shared" si="2"/>
        <v>6</v>
      </c>
    </row>
    <row r="32" spans="17:46" ht="12.9" customHeight="1" x14ac:dyDescent="0.25">
      <c r="Q32" s="43"/>
      <c r="R32" s="44"/>
      <c r="S32" s="84">
        <f t="shared" ca="1" si="0"/>
        <v>5</v>
      </c>
      <c r="T32" s="77">
        <f t="array" aca="1" ref="T32" ca="1">SUM(LARGE(V32:AH32,ROW(INDIRECT("1:8"))))</f>
        <v>5</v>
      </c>
      <c r="U32" s="47" t="s">
        <v>115</v>
      </c>
      <c r="V32" s="46">
        <v>0</v>
      </c>
      <c r="W32" s="46">
        <v>0</v>
      </c>
      <c r="X32" s="46">
        <v>0</v>
      </c>
      <c r="Y32" s="46">
        <v>5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/>
      <c r="AJ32" s="49"/>
      <c r="AK32" s="49"/>
      <c r="AL32" s="49"/>
      <c r="AM32" s="49"/>
      <c r="AN32" s="49"/>
      <c r="AO32" s="81">
        <f t="shared" si="1"/>
        <v>0</v>
      </c>
      <c r="AP32" s="49"/>
      <c r="AQ32" s="32"/>
      <c r="AR32" s="27"/>
      <c r="AT32" s="84">
        <f t="shared" si="2"/>
        <v>5</v>
      </c>
    </row>
    <row r="33" spans="2:46" ht="12.9" customHeight="1" x14ac:dyDescent="0.25">
      <c r="Q33" s="43"/>
      <c r="R33" s="44"/>
      <c r="S33" s="84">
        <f t="shared" ca="1" si="0"/>
        <v>5</v>
      </c>
      <c r="T33" s="77">
        <f t="array" aca="1" ref="T33" ca="1">SUM(LARGE(V33:AH33,ROW(INDIRECT("1:8"))))</f>
        <v>5</v>
      </c>
      <c r="U33" s="47" t="s">
        <v>252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5</v>
      </c>
      <c r="AG33" s="46">
        <v>0</v>
      </c>
      <c r="AH33" s="46">
        <v>0</v>
      </c>
      <c r="AI33" s="46"/>
      <c r="AJ33" s="49"/>
      <c r="AK33" s="49"/>
      <c r="AL33" s="49"/>
      <c r="AM33" s="49"/>
      <c r="AN33" s="49"/>
      <c r="AO33" s="81">
        <f t="shared" si="1"/>
        <v>0</v>
      </c>
      <c r="AP33" s="49"/>
      <c r="AQ33" s="32"/>
      <c r="AR33" s="27"/>
      <c r="AT33" s="84">
        <f t="shared" si="2"/>
        <v>5</v>
      </c>
    </row>
    <row r="34" spans="2:46" ht="12.9" customHeight="1" x14ac:dyDescent="0.25">
      <c r="Q34" s="43"/>
      <c r="R34" s="44"/>
      <c r="S34" s="84">
        <f t="shared" ca="1" si="0"/>
        <v>2</v>
      </c>
      <c r="T34" s="77">
        <f t="array" aca="1" ref="T34" ca="1">SUM(LARGE(V34:AH34,ROW(INDIRECT("1:8"))))</f>
        <v>2</v>
      </c>
      <c r="U34" s="47" t="s">
        <v>180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2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/>
      <c r="AJ34" s="49"/>
      <c r="AK34" s="49"/>
      <c r="AL34" s="49"/>
      <c r="AM34" s="49"/>
      <c r="AN34" s="49"/>
      <c r="AO34" s="81">
        <f t="shared" si="1"/>
        <v>0</v>
      </c>
      <c r="AP34" s="49"/>
      <c r="AQ34" s="32"/>
      <c r="AR34" s="27"/>
      <c r="AT34" s="84">
        <f t="shared" si="2"/>
        <v>2</v>
      </c>
    </row>
    <row r="35" spans="2:46" ht="12.9" customHeight="1" x14ac:dyDescent="0.25">
      <c r="Q35" s="43"/>
      <c r="R35" s="44"/>
      <c r="S35" s="84">
        <f t="shared" ca="1" si="0"/>
        <v>2</v>
      </c>
      <c r="T35" s="77">
        <f t="array" aca="1" ref="T35" ca="1">SUM(LARGE(V35:AH35,ROW(INDIRECT("1:8"))))</f>
        <v>2</v>
      </c>
      <c r="U35" s="47" t="s">
        <v>182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2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/>
      <c r="AJ35" s="49"/>
      <c r="AK35" s="49"/>
      <c r="AL35" s="49"/>
      <c r="AM35" s="49"/>
      <c r="AN35" s="49"/>
      <c r="AO35" s="81">
        <f t="shared" si="1"/>
        <v>0</v>
      </c>
      <c r="AP35" s="49"/>
      <c r="AQ35" s="32"/>
      <c r="AR35" s="27"/>
      <c r="AT35" s="84">
        <f t="shared" si="2"/>
        <v>2</v>
      </c>
    </row>
    <row r="36" spans="2:46" ht="12.9" customHeight="1" x14ac:dyDescent="0.25">
      <c r="Q36" s="43"/>
      <c r="R36" s="44"/>
      <c r="S36" s="84">
        <f t="shared" ca="1" si="0"/>
        <v>2</v>
      </c>
      <c r="T36" s="77">
        <f t="array" aca="1" ref="T36" ca="1">SUM(LARGE(V36:AH36,ROW(INDIRECT("1:8"))))</f>
        <v>2</v>
      </c>
      <c r="U36" s="47" t="s">
        <v>183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2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/>
      <c r="AJ36" s="49"/>
      <c r="AK36" s="49"/>
      <c r="AL36" s="49"/>
      <c r="AM36" s="49"/>
      <c r="AN36" s="49"/>
      <c r="AO36" s="81">
        <f t="shared" si="1"/>
        <v>0</v>
      </c>
      <c r="AP36" s="49"/>
      <c r="AQ36" s="32"/>
      <c r="AR36" s="27"/>
      <c r="AT36" s="84">
        <f t="shared" si="2"/>
        <v>2</v>
      </c>
    </row>
    <row r="37" spans="2:46" ht="12.9" customHeight="1" x14ac:dyDescent="0.25">
      <c r="Q37" s="43"/>
      <c r="R37" s="44"/>
      <c r="S37" s="84">
        <f t="shared" ca="1" si="0"/>
        <v>2</v>
      </c>
      <c r="T37" s="77">
        <f t="array" aca="1" ref="T37" ca="1">SUM(LARGE(V37:AH37,ROW(INDIRECT("1:8"))))</f>
        <v>2</v>
      </c>
      <c r="U37" s="47" t="s">
        <v>253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2</v>
      </c>
      <c r="AG37" s="46">
        <v>0</v>
      </c>
      <c r="AH37" s="46">
        <v>0</v>
      </c>
      <c r="AI37" s="46"/>
      <c r="AJ37" s="49"/>
      <c r="AK37" s="49"/>
      <c r="AL37" s="49"/>
      <c r="AM37" s="49"/>
      <c r="AN37" s="49"/>
      <c r="AO37" s="81">
        <f t="shared" si="1"/>
        <v>0</v>
      </c>
      <c r="AP37" s="49"/>
      <c r="AQ37" s="32"/>
      <c r="AR37" s="27"/>
      <c r="AT37" s="84">
        <f t="shared" si="2"/>
        <v>2</v>
      </c>
    </row>
    <row r="38" spans="2:46" ht="12.9" customHeight="1" x14ac:dyDescent="0.25">
      <c r="Q38" s="43"/>
      <c r="R38" s="44"/>
      <c r="S38" s="84">
        <f t="shared" ca="1" si="0"/>
        <v>2</v>
      </c>
      <c r="T38" s="77">
        <f t="array" aca="1" ref="T38" ca="1">SUM(LARGE(V38:AH38,ROW(INDIRECT("1:8"))))</f>
        <v>2</v>
      </c>
      <c r="U38" s="47" t="s">
        <v>251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2</v>
      </c>
      <c r="AG38" s="46">
        <v>0</v>
      </c>
      <c r="AH38" s="46">
        <v>0</v>
      </c>
      <c r="AI38" s="46"/>
      <c r="AJ38" s="49"/>
      <c r="AK38" s="49"/>
      <c r="AL38" s="49"/>
      <c r="AM38" s="49"/>
      <c r="AN38" s="49"/>
      <c r="AO38" s="81">
        <f t="shared" si="1"/>
        <v>0</v>
      </c>
      <c r="AP38" s="49"/>
      <c r="AQ38" s="32"/>
      <c r="AR38" s="27"/>
      <c r="AT38" s="84">
        <f t="shared" si="2"/>
        <v>2</v>
      </c>
    </row>
    <row r="39" spans="2:46" ht="12.9" customHeight="1" x14ac:dyDescent="0.25">
      <c r="Q39" s="43"/>
      <c r="R39" s="44"/>
      <c r="S39" s="84">
        <f t="shared" ca="1" si="0"/>
        <v>2</v>
      </c>
      <c r="T39" s="77">
        <f t="array" aca="1" ref="T39" ca="1">SUM(LARGE(V39:AH39,ROW(INDIRECT("1:8"))))</f>
        <v>2</v>
      </c>
      <c r="U39" s="47" t="s">
        <v>256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2</v>
      </c>
      <c r="AG39" s="46">
        <v>0</v>
      </c>
      <c r="AH39" s="46">
        <v>0</v>
      </c>
      <c r="AI39" s="46"/>
      <c r="AJ39" s="49"/>
      <c r="AK39" s="49"/>
      <c r="AL39" s="49"/>
      <c r="AM39" s="49"/>
      <c r="AN39" s="49"/>
      <c r="AO39" s="81">
        <f t="shared" si="1"/>
        <v>0</v>
      </c>
      <c r="AP39" s="49"/>
      <c r="AQ39" s="32"/>
      <c r="AR39" s="27"/>
      <c r="AT39" s="84">
        <f t="shared" si="2"/>
        <v>2</v>
      </c>
    </row>
    <row r="40" spans="2:46" ht="12.9" customHeight="1" x14ac:dyDescent="0.25">
      <c r="Q40" s="43"/>
      <c r="R40" s="44"/>
      <c r="S40" s="66"/>
      <c r="T40" s="66"/>
      <c r="U40" s="47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9"/>
      <c r="AK40" s="49"/>
      <c r="AL40" s="49"/>
      <c r="AM40" s="49"/>
      <c r="AN40" s="49"/>
      <c r="AO40" s="49"/>
      <c r="AP40" s="49"/>
      <c r="AQ40" s="32"/>
      <c r="AR40" s="27"/>
      <c r="AT40" s="66"/>
    </row>
    <row r="41" spans="2:46" ht="8.25" customHeight="1" x14ac:dyDescent="0.25">
      <c r="Q41" s="26"/>
      <c r="R41" s="31"/>
      <c r="S41" s="31"/>
      <c r="T41" s="31"/>
      <c r="U41" s="31"/>
      <c r="V41" s="32"/>
      <c r="W41" s="33"/>
      <c r="X41" s="32"/>
      <c r="Y41" s="32"/>
      <c r="Z41" s="32"/>
      <c r="AA41" s="32"/>
      <c r="AB41" s="34"/>
      <c r="AC41" s="34"/>
      <c r="AD41" s="34"/>
      <c r="AE41" s="34"/>
      <c r="AF41" s="34"/>
      <c r="AG41" s="34"/>
      <c r="AH41" s="34"/>
      <c r="AI41" s="32"/>
      <c r="AJ41" s="34"/>
      <c r="AK41" s="34"/>
      <c r="AL41" s="34"/>
      <c r="AM41" s="34"/>
      <c r="AN41" s="34"/>
      <c r="AO41" s="34"/>
      <c r="AP41" s="35"/>
      <c r="AQ41" s="32"/>
      <c r="AR41" s="27"/>
      <c r="AT41" s="31"/>
    </row>
    <row r="42" spans="2:46" ht="8.25" customHeight="1" x14ac:dyDescent="0.25">
      <c r="Q42" s="26"/>
      <c r="R42" s="26"/>
      <c r="S42" s="26"/>
      <c r="T42" s="26"/>
      <c r="U42" s="26"/>
      <c r="V42" s="27"/>
      <c r="W42" s="28"/>
      <c r="X42" s="27"/>
      <c r="Y42" s="27"/>
      <c r="Z42" s="27"/>
      <c r="AA42" s="27"/>
      <c r="AB42" s="29"/>
      <c r="AC42" s="29"/>
      <c r="AD42" s="29"/>
      <c r="AE42" s="29"/>
      <c r="AF42" s="29"/>
      <c r="AG42" s="29"/>
      <c r="AH42" s="29"/>
      <c r="AI42" s="27"/>
      <c r="AJ42" s="29"/>
      <c r="AK42" s="29"/>
      <c r="AL42" s="29"/>
      <c r="AM42" s="29"/>
      <c r="AN42" s="29"/>
      <c r="AO42" s="29"/>
      <c r="AP42" s="30"/>
      <c r="AQ42" s="27"/>
      <c r="AR42" s="27"/>
      <c r="AT42" s="26"/>
    </row>
    <row r="43" spans="2:46" ht="12.9" customHeight="1" x14ac:dyDescent="0.25"/>
    <row r="44" spans="2:46" ht="12.9" customHeight="1" x14ac:dyDescent="0.25"/>
    <row r="45" spans="2:46" ht="8.25" customHeight="1" x14ac:dyDescent="0.25">
      <c r="B45" s="27"/>
      <c r="C45" s="27"/>
      <c r="D45" s="29"/>
      <c r="E45" s="27"/>
      <c r="F45" s="26"/>
      <c r="G45" s="30"/>
      <c r="H45" s="27"/>
      <c r="I45" s="26"/>
      <c r="J45" s="26"/>
      <c r="K45" s="26"/>
      <c r="L45" s="26"/>
    </row>
    <row r="46" spans="2:46" ht="8.25" customHeight="1" x14ac:dyDescent="0.25">
      <c r="B46" s="27"/>
      <c r="C46" s="32"/>
      <c r="D46" s="34" t="s">
        <v>51</v>
      </c>
      <c r="E46" s="32"/>
      <c r="F46" s="31"/>
      <c r="G46" s="35"/>
      <c r="H46" s="32"/>
      <c r="I46" s="31"/>
      <c r="J46" s="31"/>
      <c r="K46" s="31"/>
      <c r="L46" s="26"/>
    </row>
    <row r="47" spans="2:46" ht="25.65" customHeight="1" x14ac:dyDescent="0.25">
      <c r="B47" s="51"/>
      <c r="C47" s="52"/>
      <c r="D47" s="53" t="s">
        <v>23</v>
      </c>
      <c r="E47" s="53" t="s">
        <v>2</v>
      </c>
      <c r="F47" s="53" t="s">
        <v>24</v>
      </c>
      <c r="G47" s="53" t="s">
        <v>25</v>
      </c>
      <c r="H47" s="53" t="s">
        <v>26</v>
      </c>
      <c r="I47" s="53" t="s">
        <v>40</v>
      </c>
      <c r="J47" s="54" t="s">
        <v>28</v>
      </c>
      <c r="K47" s="55"/>
      <c r="L47" s="56"/>
    </row>
    <row r="48" spans="2:46" ht="12.9" customHeight="1" x14ac:dyDescent="0.25">
      <c r="B48" s="57"/>
      <c r="C48" s="58"/>
      <c r="D48" s="46">
        <f ca="1">_xlfn.RANK.EQ(J48,$J$48:$J$82)  + COUNTIFS($J$48:$J$82, $J48, $G$48:$G$82, "&gt;" &amp;$G48)  + COUNTIFS($J$48:$J$82, $J48, $G$48:$G$82, $G48,$H$48:$H$82, "&gt;" &amp;$H48)</f>
        <v>1</v>
      </c>
      <c r="E48" s="47" t="str">
        <f t="shared" ref="E48:E65" si="3">U5</f>
        <v>Tom Clarke</v>
      </c>
      <c r="F48" s="48">
        <f t="shared" ref="F48:F65" si="4">AT5</f>
        <v>83</v>
      </c>
      <c r="G48" s="48">
        <f t="shared" ref="G48:G65" si="5">AO5+AP5</f>
        <v>10</v>
      </c>
      <c r="H48" s="48">
        <f t="shared" ref="H48:H65" si="6">COUNTIF(V5:AH5,"&lt;&gt;"&amp;"")-COUNTIF(V5:AH5,"=0")</f>
        <v>10</v>
      </c>
      <c r="I48" s="77">
        <f t="shared" ref="I48:I65" ca="1" si="7">T5</f>
        <v>73</v>
      </c>
      <c r="J48" s="84">
        <f t="shared" ref="J48:J65" ca="1" si="8">S5</f>
        <v>83</v>
      </c>
      <c r="K48" s="61"/>
      <c r="L48" s="62"/>
    </row>
    <row r="49" spans="2:12" ht="12.9" customHeight="1" x14ac:dyDescent="0.25">
      <c r="B49" s="57"/>
      <c r="C49" s="58"/>
      <c r="D49" s="46">
        <f t="shared" ref="D49:D82" ca="1" si="9">_xlfn.RANK.EQ(J49,$J$48:$J$82)  + COUNTIFS($J$48:$J$82, $J49, $G$48:$G$82, "&gt;" &amp;$G49)  + COUNTIFS($J$48:$J$82, $J49, $G$48:$G$82, $G49,$H$48:$H$82, "&gt;" &amp;$H49)</f>
        <v>2</v>
      </c>
      <c r="E49" s="47" t="str">
        <f t="shared" si="3"/>
        <v>Paul Ridgely</v>
      </c>
      <c r="F49" s="48">
        <f t="shared" si="4"/>
        <v>48</v>
      </c>
      <c r="G49" s="48">
        <f t="shared" si="5"/>
        <v>0</v>
      </c>
      <c r="H49" s="48">
        <f t="shared" si="6"/>
        <v>5</v>
      </c>
      <c r="I49" s="77">
        <f t="shared" ca="1" si="7"/>
        <v>48</v>
      </c>
      <c r="J49" s="84">
        <f t="shared" ca="1" si="8"/>
        <v>48</v>
      </c>
      <c r="K49" s="61"/>
      <c r="L49" s="62"/>
    </row>
    <row r="50" spans="2:12" ht="12.9" customHeight="1" x14ac:dyDescent="0.25">
      <c r="B50" s="57"/>
      <c r="C50" s="58"/>
      <c r="D50" s="46">
        <f t="shared" ca="1" si="9"/>
        <v>3</v>
      </c>
      <c r="E50" s="47" t="str">
        <f t="shared" si="3"/>
        <v>Ken Willsher</v>
      </c>
      <c r="F50" s="48">
        <f t="shared" si="4"/>
        <v>33</v>
      </c>
      <c r="G50" s="46">
        <f t="shared" si="5"/>
        <v>5</v>
      </c>
      <c r="H50" s="46">
        <f t="shared" si="6"/>
        <v>6</v>
      </c>
      <c r="I50" s="77">
        <f t="shared" ca="1" si="7"/>
        <v>33</v>
      </c>
      <c r="J50" s="84">
        <f t="shared" ca="1" si="8"/>
        <v>38</v>
      </c>
      <c r="K50" s="61"/>
      <c r="L50" s="62"/>
    </row>
    <row r="51" spans="2:12" ht="12.9" customHeight="1" x14ac:dyDescent="0.25">
      <c r="B51" s="57"/>
      <c r="C51" s="58"/>
      <c r="D51" s="46">
        <f t="shared" ca="1" si="9"/>
        <v>4</v>
      </c>
      <c r="E51" s="47" t="str">
        <f t="shared" si="3"/>
        <v>Harry Pettingell</v>
      </c>
      <c r="F51" s="48">
        <f t="shared" si="4"/>
        <v>20</v>
      </c>
      <c r="G51" s="46">
        <f t="shared" si="5"/>
        <v>5</v>
      </c>
      <c r="H51" s="46">
        <f t="shared" si="6"/>
        <v>2</v>
      </c>
      <c r="I51" s="77">
        <f t="shared" ca="1" si="7"/>
        <v>20</v>
      </c>
      <c r="J51" s="84">
        <f t="shared" ca="1" si="8"/>
        <v>25</v>
      </c>
      <c r="K51" s="61"/>
      <c r="L51" s="62"/>
    </row>
    <row r="52" spans="2:12" ht="12.9" customHeight="1" x14ac:dyDescent="0.25">
      <c r="B52" s="57"/>
      <c r="C52" s="58"/>
      <c r="D52" s="46">
        <f t="shared" ca="1" si="9"/>
        <v>5</v>
      </c>
      <c r="E52" s="47" t="str">
        <f t="shared" si="3"/>
        <v>Andrew Burtenshaw</v>
      </c>
      <c r="F52" s="48">
        <f t="shared" si="4"/>
        <v>20</v>
      </c>
      <c r="G52" s="46">
        <f t="shared" si="5"/>
        <v>0</v>
      </c>
      <c r="H52" s="46">
        <f t="shared" si="6"/>
        <v>3</v>
      </c>
      <c r="I52" s="77">
        <f t="shared" ca="1" si="7"/>
        <v>20</v>
      </c>
      <c r="J52" s="84">
        <f t="shared" ca="1" si="8"/>
        <v>20</v>
      </c>
      <c r="K52" s="61"/>
      <c r="L52" s="62"/>
    </row>
    <row r="53" spans="2:12" ht="12.9" customHeight="1" x14ac:dyDescent="0.25">
      <c r="B53" s="57"/>
      <c r="C53" s="58"/>
      <c r="D53" s="46">
        <f t="shared" ca="1" si="9"/>
        <v>6</v>
      </c>
      <c r="E53" s="47" t="str">
        <f t="shared" si="3"/>
        <v>Graeme Taylor</v>
      </c>
      <c r="F53" s="48">
        <f t="shared" si="4"/>
        <v>19</v>
      </c>
      <c r="G53" s="46">
        <f t="shared" si="5"/>
        <v>0</v>
      </c>
      <c r="H53" s="46">
        <f t="shared" si="6"/>
        <v>3</v>
      </c>
      <c r="I53" s="77">
        <f t="shared" ca="1" si="7"/>
        <v>19</v>
      </c>
      <c r="J53" s="84">
        <f t="shared" ca="1" si="8"/>
        <v>19</v>
      </c>
      <c r="K53" s="61"/>
      <c r="L53" s="62"/>
    </row>
    <row r="54" spans="2:12" ht="12.9" customHeight="1" x14ac:dyDescent="0.25">
      <c r="B54" s="57"/>
      <c r="C54" s="58"/>
      <c r="D54" s="46">
        <f t="shared" ca="1" si="9"/>
        <v>6</v>
      </c>
      <c r="E54" s="47" t="str">
        <f t="shared" si="3"/>
        <v>Chris Haighton</v>
      </c>
      <c r="F54" s="48">
        <f t="shared" si="4"/>
        <v>19</v>
      </c>
      <c r="G54" s="46">
        <f t="shared" si="5"/>
        <v>0</v>
      </c>
      <c r="H54" s="46">
        <f t="shared" si="6"/>
        <v>3</v>
      </c>
      <c r="I54" s="77">
        <f t="shared" ca="1" si="7"/>
        <v>19</v>
      </c>
      <c r="J54" s="84">
        <f t="shared" ca="1" si="8"/>
        <v>19</v>
      </c>
      <c r="K54" s="61"/>
      <c r="L54" s="62"/>
    </row>
    <row r="55" spans="2:12" ht="12.9" customHeight="1" x14ac:dyDescent="0.25">
      <c r="B55" s="57"/>
      <c r="C55" s="58"/>
      <c r="D55" s="46">
        <f t="shared" ca="1" si="9"/>
        <v>8</v>
      </c>
      <c r="E55" s="47" t="str">
        <f t="shared" si="3"/>
        <v>Aaron Lamb</v>
      </c>
      <c r="F55" s="48">
        <f t="shared" si="4"/>
        <v>13</v>
      </c>
      <c r="G55" s="46">
        <f t="shared" si="5"/>
        <v>5</v>
      </c>
      <c r="H55" s="46">
        <f t="shared" si="6"/>
        <v>2</v>
      </c>
      <c r="I55" s="77">
        <f t="shared" ca="1" si="7"/>
        <v>13</v>
      </c>
      <c r="J55" s="84">
        <f t="shared" ca="1" si="8"/>
        <v>18</v>
      </c>
      <c r="K55" s="61"/>
      <c r="L55" s="62"/>
    </row>
    <row r="56" spans="2:12" ht="12.9" customHeight="1" x14ac:dyDescent="0.25">
      <c r="B56" s="57"/>
      <c r="C56" s="58"/>
      <c r="D56" s="46">
        <f t="shared" ca="1" si="9"/>
        <v>9</v>
      </c>
      <c r="E56" s="47" t="str">
        <f t="shared" si="3"/>
        <v>Andrew Gray</v>
      </c>
      <c r="F56" s="48">
        <f t="shared" si="4"/>
        <v>18</v>
      </c>
      <c r="G56" s="46">
        <f t="shared" si="5"/>
        <v>0</v>
      </c>
      <c r="H56" s="46">
        <f t="shared" si="6"/>
        <v>2</v>
      </c>
      <c r="I56" s="77">
        <f t="shared" ca="1" si="7"/>
        <v>18</v>
      </c>
      <c r="J56" s="84">
        <f t="shared" ca="1" si="8"/>
        <v>18</v>
      </c>
      <c r="K56" s="61"/>
      <c r="L56" s="62"/>
    </row>
    <row r="57" spans="2:12" ht="12.9" customHeight="1" x14ac:dyDescent="0.25">
      <c r="B57" s="57"/>
      <c r="C57" s="58"/>
      <c r="D57" s="46">
        <f t="shared" ca="1" si="9"/>
        <v>10</v>
      </c>
      <c r="E57" s="47" t="str">
        <f t="shared" si="3"/>
        <v>Martin Bull</v>
      </c>
      <c r="F57" s="48">
        <f t="shared" si="4"/>
        <v>16</v>
      </c>
      <c r="G57" s="46">
        <f t="shared" si="5"/>
        <v>0</v>
      </c>
      <c r="H57" s="46">
        <f t="shared" si="6"/>
        <v>3</v>
      </c>
      <c r="I57" s="77">
        <f t="shared" ca="1" si="7"/>
        <v>16</v>
      </c>
      <c r="J57" s="84">
        <f t="shared" ca="1" si="8"/>
        <v>16</v>
      </c>
      <c r="K57" s="61"/>
      <c r="L57" s="62"/>
    </row>
    <row r="58" spans="2:12" ht="12.9" customHeight="1" x14ac:dyDescent="0.25">
      <c r="B58" s="57"/>
      <c r="C58" s="58"/>
      <c r="D58" s="46">
        <f t="shared" ca="1" si="9"/>
        <v>11</v>
      </c>
      <c r="E58" s="47" t="str">
        <f t="shared" si="3"/>
        <v>Ben Wilson</v>
      </c>
      <c r="F58" s="48">
        <f t="shared" si="4"/>
        <v>6</v>
      </c>
      <c r="G58" s="46">
        <f t="shared" si="5"/>
        <v>5</v>
      </c>
      <c r="H58" s="46">
        <f t="shared" si="6"/>
        <v>2</v>
      </c>
      <c r="I58" s="77">
        <f t="shared" ca="1" si="7"/>
        <v>6</v>
      </c>
      <c r="J58" s="84">
        <f t="shared" ca="1" si="8"/>
        <v>11</v>
      </c>
      <c r="K58" s="61"/>
      <c r="L58" s="62"/>
    </row>
    <row r="59" spans="2:12" ht="12.9" customHeight="1" x14ac:dyDescent="0.25">
      <c r="B59" s="57"/>
      <c r="C59" s="58"/>
      <c r="D59" s="46">
        <f t="shared" ca="1" si="9"/>
        <v>12</v>
      </c>
      <c r="E59" s="47" t="str">
        <f t="shared" si="3"/>
        <v>Christian Plumb</v>
      </c>
      <c r="F59" s="48">
        <f t="shared" si="4"/>
        <v>11</v>
      </c>
      <c r="G59" s="46">
        <f t="shared" si="5"/>
        <v>0</v>
      </c>
      <c r="H59" s="46">
        <f t="shared" si="6"/>
        <v>2</v>
      </c>
      <c r="I59" s="77">
        <f t="shared" ca="1" si="7"/>
        <v>11</v>
      </c>
      <c r="J59" s="84">
        <f t="shared" ca="1" si="8"/>
        <v>11</v>
      </c>
      <c r="K59" s="61"/>
      <c r="L59" s="62"/>
    </row>
    <row r="60" spans="2:12" ht="12.9" customHeight="1" x14ac:dyDescent="0.25">
      <c r="B60" s="57"/>
      <c r="C60" s="58"/>
      <c r="D60" s="46">
        <f t="shared" ca="1" si="9"/>
        <v>13</v>
      </c>
      <c r="E60" s="47" t="str">
        <f t="shared" si="3"/>
        <v>Tom Edgington</v>
      </c>
      <c r="F60" s="48">
        <f t="shared" si="4"/>
        <v>5</v>
      </c>
      <c r="G60" s="46">
        <f t="shared" si="5"/>
        <v>5</v>
      </c>
      <c r="H60" s="46">
        <f t="shared" si="6"/>
        <v>2</v>
      </c>
      <c r="I60" s="77">
        <f t="shared" ca="1" si="7"/>
        <v>5</v>
      </c>
      <c r="J60" s="84">
        <f t="shared" ca="1" si="8"/>
        <v>10</v>
      </c>
      <c r="K60" s="61"/>
      <c r="L60" s="62"/>
    </row>
    <row r="61" spans="2:12" ht="12.9" customHeight="1" x14ac:dyDescent="0.25">
      <c r="B61" s="57"/>
      <c r="C61" s="58"/>
      <c r="D61" s="46">
        <f t="shared" ca="1" si="9"/>
        <v>14</v>
      </c>
      <c r="E61" s="47" t="str">
        <f t="shared" si="3"/>
        <v>Tom Crowley</v>
      </c>
      <c r="F61" s="48">
        <f t="shared" si="4"/>
        <v>10</v>
      </c>
      <c r="G61" s="46">
        <f t="shared" si="5"/>
        <v>0</v>
      </c>
      <c r="H61" s="46">
        <f t="shared" si="6"/>
        <v>1</v>
      </c>
      <c r="I61" s="77">
        <f t="shared" ca="1" si="7"/>
        <v>10</v>
      </c>
      <c r="J61" s="84">
        <f t="shared" ca="1" si="8"/>
        <v>10</v>
      </c>
      <c r="K61" s="61"/>
      <c r="L61" s="62"/>
    </row>
    <row r="62" spans="2:12" ht="12.9" customHeight="1" x14ac:dyDescent="0.25">
      <c r="B62" s="57"/>
      <c r="C62" s="58"/>
      <c r="D62" s="46">
        <f t="shared" ca="1" si="9"/>
        <v>14</v>
      </c>
      <c r="E62" s="47" t="str">
        <f t="shared" si="3"/>
        <v>Craig Rose</v>
      </c>
      <c r="F62" s="48">
        <f t="shared" si="4"/>
        <v>10</v>
      </c>
      <c r="G62" s="46">
        <f t="shared" si="5"/>
        <v>0</v>
      </c>
      <c r="H62" s="46">
        <f t="shared" si="6"/>
        <v>1</v>
      </c>
      <c r="I62" s="77">
        <f t="shared" ca="1" si="7"/>
        <v>10</v>
      </c>
      <c r="J62" s="84">
        <f t="shared" ca="1" si="8"/>
        <v>10</v>
      </c>
      <c r="K62" s="61"/>
      <c r="L62" s="62"/>
    </row>
    <row r="63" spans="2:12" ht="12.9" customHeight="1" x14ac:dyDescent="0.25">
      <c r="B63" s="57"/>
      <c r="C63" s="58"/>
      <c r="D63" s="46">
        <f t="shared" ca="1" si="9"/>
        <v>14</v>
      </c>
      <c r="E63" s="47" t="str">
        <f t="shared" si="3"/>
        <v>Jonathan Dadson</v>
      </c>
      <c r="F63" s="48">
        <f t="shared" si="4"/>
        <v>10</v>
      </c>
      <c r="G63" s="46">
        <f t="shared" si="5"/>
        <v>0</v>
      </c>
      <c r="H63" s="46">
        <f t="shared" si="6"/>
        <v>1</v>
      </c>
      <c r="I63" s="77">
        <f t="shared" ca="1" si="7"/>
        <v>10</v>
      </c>
      <c r="J63" s="84">
        <f t="shared" ca="1" si="8"/>
        <v>10</v>
      </c>
      <c r="K63" s="61"/>
      <c r="L63" s="62"/>
    </row>
    <row r="64" spans="2:12" ht="12.9" customHeight="1" x14ac:dyDescent="0.25">
      <c r="B64" s="57"/>
      <c r="C64" s="58"/>
      <c r="D64" s="46">
        <f t="shared" ca="1" si="9"/>
        <v>17</v>
      </c>
      <c r="E64" s="47" t="str">
        <f t="shared" si="3"/>
        <v>Reg Gale</v>
      </c>
      <c r="F64" s="48">
        <f t="shared" si="4"/>
        <v>4</v>
      </c>
      <c r="G64" s="46">
        <f t="shared" si="5"/>
        <v>5</v>
      </c>
      <c r="H64" s="46">
        <f t="shared" si="6"/>
        <v>2</v>
      </c>
      <c r="I64" s="77">
        <f t="shared" ca="1" si="7"/>
        <v>4</v>
      </c>
      <c r="J64" s="84">
        <f t="shared" ca="1" si="8"/>
        <v>9</v>
      </c>
      <c r="K64" s="61"/>
      <c r="L64" s="62"/>
    </row>
    <row r="65" spans="2:12" ht="12.9" customHeight="1" x14ac:dyDescent="0.25">
      <c r="B65" s="57"/>
      <c r="C65" s="58"/>
      <c r="D65" s="46">
        <f t="shared" ca="1" si="9"/>
        <v>18</v>
      </c>
      <c r="E65" s="47" t="str">
        <f t="shared" si="3"/>
        <v>Karl Springthorpe</v>
      </c>
      <c r="F65" s="48">
        <f t="shared" si="4"/>
        <v>9</v>
      </c>
      <c r="G65" s="46">
        <f t="shared" si="5"/>
        <v>0</v>
      </c>
      <c r="H65" s="46">
        <f t="shared" si="6"/>
        <v>1</v>
      </c>
      <c r="I65" s="77">
        <f t="shared" ca="1" si="7"/>
        <v>9</v>
      </c>
      <c r="J65" s="84">
        <f t="shared" ca="1" si="8"/>
        <v>9</v>
      </c>
      <c r="K65" s="61"/>
      <c r="L65" s="62"/>
    </row>
    <row r="66" spans="2:12" ht="12.9" customHeight="1" x14ac:dyDescent="0.25">
      <c r="B66" s="57"/>
      <c r="C66" s="58"/>
      <c r="D66" s="46">
        <f t="shared" ca="1" si="9"/>
        <v>18</v>
      </c>
      <c r="E66" s="47" t="str">
        <f t="shared" ref="E66:E72" si="10">U23</f>
        <v>David Haggart</v>
      </c>
      <c r="F66" s="48">
        <f t="shared" ref="F66:F72" si="11">AT23</f>
        <v>9</v>
      </c>
      <c r="G66" s="46">
        <f t="shared" ref="G66:G72" si="12">AO23+AP23</f>
        <v>0</v>
      </c>
      <c r="H66" s="46">
        <f t="shared" ref="H66:H72" si="13">COUNTIF(V23:AH23,"&lt;&gt;"&amp;"")-COUNTIF(V23:AH23,"=0")</f>
        <v>1</v>
      </c>
      <c r="I66" s="77">
        <f t="shared" ref="I66:I72" ca="1" si="14">T23</f>
        <v>9</v>
      </c>
      <c r="J66" s="84">
        <f t="shared" ref="J66:J72" ca="1" si="15">S23</f>
        <v>9</v>
      </c>
      <c r="K66" s="61"/>
      <c r="L66" s="62"/>
    </row>
    <row r="67" spans="2:12" ht="12.9" customHeight="1" x14ac:dyDescent="0.25">
      <c r="B67" s="57"/>
      <c r="C67" s="58"/>
      <c r="D67" s="46">
        <f t="shared" ca="1" si="9"/>
        <v>20</v>
      </c>
      <c r="E67" s="47" t="str">
        <f t="shared" si="10"/>
        <v>Gareth Packham</v>
      </c>
      <c r="F67" s="48">
        <f t="shared" si="11"/>
        <v>8</v>
      </c>
      <c r="G67" s="46">
        <f t="shared" si="12"/>
        <v>0</v>
      </c>
      <c r="H67" s="46">
        <f t="shared" si="13"/>
        <v>1</v>
      </c>
      <c r="I67" s="77">
        <f t="shared" ca="1" si="14"/>
        <v>8</v>
      </c>
      <c r="J67" s="84">
        <f t="shared" ca="1" si="15"/>
        <v>8</v>
      </c>
      <c r="K67" s="61"/>
      <c r="L67" s="62"/>
    </row>
    <row r="68" spans="2:12" ht="12.9" customHeight="1" x14ac:dyDescent="0.25">
      <c r="B68" s="57"/>
      <c r="C68" s="58"/>
      <c r="D68" s="46">
        <f t="shared" ca="1" si="9"/>
        <v>20</v>
      </c>
      <c r="E68" s="47" t="str">
        <f t="shared" si="10"/>
        <v>Timothy Jones</v>
      </c>
      <c r="F68" s="48">
        <f t="shared" si="11"/>
        <v>8</v>
      </c>
      <c r="G68" s="46">
        <f t="shared" si="12"/>
        <v>0</v>
      </c>
      <c r="H68" s="46">
        <f t="shared" si="13"/>
        <v>1</v>
      </c>
      <c r="I68" s="77">
        <f t="shared" ca="1" si="14"/>
        <v>8</v>
      </c>
      <c r="J68" s="84">
        <f t="shared" ca="1" si="15"/>
        <v>8</v>
      </c>
      <c r="K68" s="61"/>
      <c r="L68" s="62"/>
    </row>
    <row r="69" spans="2:12" ht="12.9" customHeight="1" x14ac:dyDescent="0.25">
      <c r="B69" s="57"/>
      <c r="C69" s="58"/>
      <c r="D69" s="46">
        <f t="shared" ca="1" si="9"/>
        <v>22</v>
      </c>
      <c r="E69" s="47" t="str">
        <f t="shared" si="10"/>
        <v>Peter Neal</v>
      </c>
      <c r="F69" s="48">
        <f t="shared" si="11"/>
        <v>2</v>
      </c>
      <c r="G69" s="46">
        <f t="shared" si="12"/>
        <v>5</v>
      </c>
      <c r="H69" s="46">
        <f t="shared" si="13"/>
        <v>1</v>
      </c>
      <c r="I69" s="77">
        <f t="shared" ca="1" si="14"/>
        <v>2</v>
      </c>
      <c r="J69" s="84">
        <f t="shared" ca="1" si="15"/>
        <v>7</v>
      </c>
      <c r="K69" s="61"/>
      <c r="L69" s="62"/>
    </row>
    <row r="70" spans="2:12" ht="12.9" customHeight="1" x14ac:dyDescent="0.25">
      <c r="B70" s="57"/>
      <c r="C70" s="58"/>
      <c r="D70" s="46">
        <f t="shared" ca="1" si="9"/>
        <v>22</v>
      </c>
      <c r="E70" s="47" t="str">
        <f t="shared" si="10"/>
        <v>Richard Harris</v>
      </c>
      <c r="F70" s="48">
        <f t="shared" si="11"/>
        <v>2</v>
      </c>
      <c r="G70" s="46">
        <f t="shared" si="12"/>
        <v>5</v>
      </c>
      <c r="H70" s="46">
        <f t="shared" si="13"/>
        <v>1</v>
      </c>
      <c r="I70" s="77">
        <f t="shared" ca="1" si="14"/>
        <v>2</v>
      </c>
      <c r="J70" s="84">
        <f t="shared" ca="1" si="15"/>
        <v>7</v>
      </c>
      <c r="K70" s="61"/>
      <c r="L70" s="62"/>
    </row>
    <row r="71" spans="2:12" ht="12.9" customHeight="1" x14ac:dyDescent="0.25">
      <c r="B71" s="57"/>
      <c r="C71" s="58"/>
      <c r="D71" s="46">
        <f t="shared" ca="1" si="9"/>
        <v>24</v>
      </c>
      <c r="E71" s="47" t="str">
        <f t="shared" si="10"/>
        <v>Berwyn Prichard-Jones</v>
      </c>
      <c r="F71" s="48">
        <f t="shared" si="11"/>
        <v>7</v>
      </c>
      <c r="G71" s="46">
        <f t="shared" si="12"/>
        <v>0</v>
      </c>
      <c r="H71" s="46">
        <f t="shared" si="13"/>
        <v>1</v>
      </c>
      <c r="I71" s="77">
        <f t="shared" ca="1" si="14"/>
        <v>7</v>
      </c>
      <c r="J71" s="84">
        <f t="shared" ca="1" si="15"/>
        <v>7</v>
      </c>
      <c r="K71" s="61"/>
      <c r="L71" s="62"/>
    </row>
    <row r="72" spans="2:12" ht="12.9" customHeight="1" x14ac:dyDescent="0.25">
      <c r="B72" s="57"/>
      <c r="C72" s="58"/>
      <c r="D72" s="46">
        <f t="shared" ca="1" si="9"/>
        <v>24</v>
      </c>
      <c r="E72" s="47" t="str">
        <f t="shared" si="10"/>
        <v>Duncan Green</v>
      </c>
      <c r="F72" s="48">
        <f t="shared" si="11"/>
        <v>7</v>
      </c>
      <c r="G72" s="46">
        <f t="shared" si="12"/>
        <v>0</v>
      </c>
      <c r="H72" s="46">
        <f t="shared" si="13"/>
        <v>1</v>
      </c>
      <c r="I72" s="77">
        <f t="shared" ca="1" si="14"/>
        <v>7</v>
      </c>
      <c r="J72" s="84">
        <f t="shared" ca="1" si="15"/>
        <v>7</v>
      </c>
      <c r="K72" s="61"/>
      <c r="L72" s="62"/>
    </row>
    <row r="73" spans="2:12" ht="12.9" customHeight="1" x14ac:dyDescent="0.25">
      <c r="B73" s="57"/>
      <c r="C73" s="58"/>
      <c r="D73" s="46">
        <f t="shared" ca="1" si="9"/>
        <v>26</v>
      </c>
      <c r="E73" s="47" t="str">
        <f t="shared" ref="E73" si="16">U30</f>
        <v>David Finch</v>
      </c>
      <c r="F73" s="48">
        <f t="shared" ref="F73" si="17">AT30</f>
        <v>6</v>
      </c>
      <c r="G73" s="46">
        <f t="shared" ref="G73" si="18">AO30+AP30</f>
        <v>0</v>
      </c>
      <c r="H73" s="46">
        <f t="shared" ref="H73" si="19">COUNTIF(V30:AH30,"&lt;&gt;"&amp;"")-COUNTIF(V30:AH30,"=0")</f>
        <v>2</v>
      </c>
      <c r="I73" s="77">
        <f t="shared" ref="I73" ca="1" si="20">T30</f>
        <v>6</v>
      </c>
      <c r="J73" s="84">
        <f t="shared" ref="J73" ca="1" si="21">S30</f>
        <v>6</v>
      </c>
      <c r="K73" s="61"/>
      <c r="L73" s="62"/>
    </row>
    <row r="74" spans="2:12" ht="12.9" customHeight="1" x14ac:dyDescent="0.25">
      <c r="B74" s="57"/>
      <c r="C74" s="58"/>
      <c r="D74" s="46">
        <f t="shared" ca="1" si="9"/>
        <v>27</v>
      </c>
      <c r="E74" s="47" t="str">
        <f t="shared" ref="E74:E80" si="22">U31</f>
        <v>Simon Lyddon</v>
      </c>
      <c r="F74" s="48">
        <f t="shared" ref="F74:F80" si="23">AT31</f>
        <v>6</v>
      </c>
      <c r="G74" s="46">
        <f t="shared" ref="G74:G80" si="24">AO31+AP31</f>
        <v>0</v>
      </c>
      <c r="H74" s="46">
        <f t="shared" ref="H74:H80" si="25">COUNTIF(V31:AH31,"&lt;&gt;"&amp;"")-COUNTIF(V31:AH31,"=0")</f>
        <v>1</v>
      </c>
      <c r="I74" s="77">
        <f t="shared" ref="I74:I80" ca="1" si="26">T31</f>
        <v>6</v>
      </c>
      <c r="J74" s="84">
        <f t="shared" ref="J74:J80" ca="1" si="27">S31</f>
        <v>6</v>
      </c>
      <c r="K74" s="61"/>
      <c r="L74" s="62"/>
    </row>
    <row r="75" spans="2:12" ht="12.9" customHeight="1" x14ac:dyDescent="0.25">
      <c r="B75" s="57"/>
      <c r="C75" s="58"/>
      <c r="D75" s="46">
        <f t="shared" ca="1" si="9"/>
        <v>28</v>
      </c>
      <c r="E75" s="47" t="str">
        <f t="shared" si="22"/>
        <v>Tim Harrison</v>
      </c>
      <c r="F75" s="48">
        <f t="shared" si="23"/>
        <v>5</v>
      </c>
      <c r="G75" s="46">
        <f t="shared" si="24"/>
        <v>0</v>
      </c>
      <c r="H75" s="46">
        <f t="shared" si="25"/>
        <v>1</v>
      </c>
      <c r="I75" s="77">
        <f t="shared" ca="1" si="26"/>
        <v>5</v>
      </c>
      <c r="J75" s="84">
        <f t="shared" ca="1" si="27"/>
        <v>5</v>
      </c>
      <c r="K75" s="61"/>
      <c r="L75" s="62"/>
    </row>
    <row r="76" spans="2:12" ht="12.9" customHeight="1" x14ac:dyDescent="0.25">
      <c r="B76" s="57"/>
      <c r="C76" s="58"/>
      <c r="D76" s="46">
        <f t="shared" ca="1" si="9"/>
        <v>28</v>
      </c>
      <c r="E76" s="47" t="str">
        <f t="shared" si="22"/>
        <v>Stuart Timms</v>
      </c>
      <c r="F76" s="48">
        <f t="shared" si="23"/>
        <v>5</v>
      </c>
      <c r="G76" s="46">
        <f t="shared" si="24"/>
        <v>0</v>
      </c>
      <c r="H76" s="46">
        <f t="shared" si="25"/>
        <v>1</v>
      </c>
      <c r="I76" s="77">
        <f t="shared" ca="1" si="26"/>
        <v>5</v>
      </c>
      <c r="J76" s="84">
        <f t="shared" ca="1" si="27"/>
        <v>5</v>
      </c>
      <c r="K76" s="61"/>
      <c r="L76" s="62"/>
    </row>
    <row r="77" spans="2:12" ht="12.9" customHeight="1" x14ac:dyDescent="0.25">
      <c r="B77" s="57"/>
      <c r="C77" s="58"/>
      <c r="D77" s="46">
        <f t="shared" ca="1" si="9"/>
        <v>30</v>
      </c>
      <c r="E77" s="47" t="str">
        <f t="shared" si="22"/>
        <v>Stuart Groves</v>
      </c>
      <c r="F77" s="48">
        <f t="shared" si="23"/>
        <v>2</v>
      </c>
      <c r="G77" s="46">
        <f t="shared" si="24"/>
        <v>0</v>
      </c>
      <c r="H77" s="46">
        <f t="shared" si="25"/>
        <v>1</v>
      </c>
      <c r="I77" s="77">
        <f t="shared" ca="1" si="26"/>
        <v>2</v>
      </c>
      <c r="J77" s="84">
        <f t="shared" ca="1" si="27"/>
        <v>2</v>
      </c>
      <c r="K77" s="61"/>
      <c r="L77" s="62"/>
    </row>
    <row r="78" spans="2:12" ht="12.9" customHeight="1" x14ac:dyDescent="0.25">
      <c r="B78" s="57"/>
      <c r="C78" s="58"/>
      <c r="D78" s="46">
        <f t="shared" ca="1" si="9"/>
        <v>30</v>
      </c>
      <c r="E78" s="47" t="str">
        <f t="shared" si="22"/>
        <v>Ben Bennett</v>
      </c>
      <c r="F78" s="48">
        <f t="shared" si="23"/>
        <v>2</v>
      </c>
      <c r="G78" s="46">
        <f t="shared" si="24"/>
        <v>0</v>
      </c>
      <c r="H78" s="46">
        <f t="shared" si="25"/>
        <v>1</v>
      </c>
      <c r="I78" s="77">
        <f t="shared" ca="1" si="26"/>
        <v>2</v>
      </c>
      <c r="J78" s="84">
        <f t="shared" ca="1" si="27"/>
        <v>2</v>
      </c>
      <c r="K78" s="61"/>
      <c r="L78" s="62"/>
    </row>
    <row r="79" spans="2:12" ht="12.9" customHeight="1" x14ac:dyDescent="0.25">
      <c r="B79" s="57"/>
      <c r="C79" s="58"/>
      <c r="D79" s="46">
        <f t="shared" ca="1" si="9"/>
        <v>30</v>
      </c>
      <c r="E79" s="47" t="str">
        <f t="shared" si="22"/>
        <v>John Tudor</v>
      </c>
      <c r="F79" s="48">
        <f t="shared" si="23"/>
        <v>2</v>
      </c>
      <c r="G79" s="46">
        <f t="shared" si="24"/>
        <v>0</v>
      </c>
      <c r="H79" s="46">
        <f t="shared" si="25"/>
        <v>1</v>
      </c>
      <c r="I79" s="77">
        <f t="shared" ca="1" si="26"/>
        <v>2</v>
      </c>
      <c r="J79" s="84">
        <f t="shared" ca="1" si="27"/>
        <v>2</v>
      </c>
      <c r="K79" s="61"/>
      <c r="L79" s="62"/>
    </row>
    <row r="80" spans="2:12" ht="12.9" customHeight="1" x14ac:dyDescent="0.25">
      <c r="B80" s="57"/>
      <c r="C80" s="58"/>
      <c r="D80" s="46">
        <f t="shared" ca="1" si="9"/>
        <v>30</v>
      </c>
      <c r="E80" s="47" t="str">
        <f t="shared" si="22"/>
        <v>Chris Davies</v>
      </c>
      <c r="F80" s="48">
        <f t="shared" si="23"/>
        <v>2</v>
      </c>
      <c r="G80" s="46">
        <f t="shared" si="24"/>
        <v>0</v>
      </c>
      <c r="H80" s="46">
        <f t="shared" si="25"/>
        <v>1</v>
      </c>
      <c r="I80" s="77">
        <f t="shared" ca="1" si="26"/>
        <v>2</v>
      </c>
      <c r="J80" s="84">
        <f t="shared" ca="1" si="27"/>
        <v>2</v>
      </c>
      <c r="K80" s="61"/>
      <c r="L80" s="62"/>
    </row>
    <row r="81" spans="2:12" ht="12.9" customHeight="1" x14ac:dyDescent="0.25">
      <c r="B81" s="57"/>
      <c r="C81" s="58"/>
      <c r="D81" s="46">
        <f t="shared" ca="1" si="9"/>
        <v>30</v>
      </c>
      <c r="E81" s="47" t="str">
        <f t="shared" ref="E81" si="28">U38</f>
        <v>Timos Moraitinis</v>
      </c>
      <c r="F81" s="48">
        <f t="shared" ref="F81" si="29">AT38</f>
        <v>2</v>
      </c>
      <c r="G81" s="46">
        <f t="shared" ref="G81" si="30">AO38+AP38</f>
        <v>0</v>
      </c>
      <c r="H81" s="46">
        <f t="shared" ref="H81" si="31">COUNTIF(V38:AH38,"&lt;&gt;"&amp;"")-COUNTIF(V38:AH38,"=0")</f>
        <v>1</v>
      </c>
      <c r="I81" s="77">
        <f t="shared" ref="I81" ca="1" si="32">T38</f>
        <v>2</v>
      </c>
      <c r="J81" s="84">
        <f t="shared" ref="J81" ca="1" si="33">S38</f>
        <v>2</v>
      </c>
      <c r="K81" s="61"/>
      <c r="L81" s="62"/>
    </row>
    <row r="82" spans="2:12" ht="12.9" customHeight="1" x14ac:dyDescent="0.25">
      <c r="B82" s="57"/>
      <c r="C82" s="58"/>
      <c r="D82" s="46">
        <f t="shared" ca="1" si="9"/>
        <v>30</v>
      </c>
      <c r="E82" s="47" t="str">
        <f t="shared" ref="E82" si="34">U39</f>
        <v>Andy Pitman</v>
      </c>
      <c r="F82" s="48">
        <f t="shared" ref="F82" si="35">AT39</f>
        <v>2</v>
      </c>
      <c r="G82" s="46">
        <f t="shared" ref="G82" si="36">AO39+AP39</f>
        <v>0</v>
      </c>
      <c r="H82" s="46">
        <f t="shared" ref="H82" si="37">COUNTIF(V39:AH39,"&lt;&gt;"&amp;"")-COUNTIF(V39:AH39,"=0")</f>
        <v>1</v>
      </c>
      <c r="I82" s="77">
        <f t="shared" ref="I82" ca="1" si="38">T39</f>
        <v>2</v>
      </c>
      <c r="J82" s="84">
        <f t="shared" ref="J82" ca="1" si="39">S39</f>
        <v>2</v>
      </c>
      <c r="K82" s="61"/>
      <c r="L82" s="62"/>
    </row>
    <row r="83" spans="2:12" ht="12.9" customHeight="1" x14ac:dyDescent="0.25">
      <c r="B83" s="57"/>
      <c r="C83" s="58"/>
      <c r="D83" s="46"/>
      <c r="E83" s="47"/>
      <c r="F83" s="48"/>
      <c r="G83" s="48"/>
      <c r="H83" s="48"/>
      <c r="I83" s="77"/>
      <c r="J83" s="84"/>
      <c r="K83" s="61"/>
      <c r="L83" s="62"/>
    </row>
    <row r="84" spans="2:12" ht="8.25" customHeight="1" x14ac:dyDescent="0.25">
      <c r="B84" s="27"/>
      <c r="C84" s="32"/>
      <c r="D84" s="34"/>
      <c r="E84" s="32"/>
      <c r="F84" s="31"/>
      <c r="G84" s="35"/>
      <c r="H84" s="32"/>
      <c r="I84" s="31"/>
      <c r="J84" s="31"/>
      <c r="K84" s="31"/>
      <c r="L84" s="26"/>
    </row>
    <row r="85" spans="2:12" ht="8.25" customHeight="1" x14ac:dyDescent="0.25">
      <c r="B85" s="27"/>
      <c r="C85" s="27"/>
      <c r="D85" s="29"/>
      <c r="E85" s="27"/>
      <c r="F85" s="26"/>
      <c r="G85" s="30"/>
      <c r="H85" s="27"/>
      <c r="I85" s="26"/>
      <c r="J85" s="26"/>
      <c r="K85" s="26"/>
      <c r="L85" s="26"/>
    </row>
    <row r="86" spans="2:12" ht="12.9" customHeight="1" x14ac:dyDescent="0.25"/>
    <row r="87" spans="2:12" ht="12.9" customHeight="1" x14ac:dyDescent="0.25"/>
  </sheetData>
  <autoFilter ref="S4:AT39" xr:uid="{A69B7C80-D4C8-4D02-A90A-DB6F274A46F8}">
    <sortState xmlns:xlrd2="http://schemas.microsoft.com/office/spreadsheetml/2017/richdata2" ref="S5:AT39">
      <sortCondition descending="1" ref="S5:S39"/>
      <sortCondition descending="1" ref="AO5:AO3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9575-C090-4426-A9F0-0208BD4733FC}">
  <dimension ref="C1:AU36"/>
  <sheetViews>
    <sheetView topLeftCell="A7" workbookViewId="0">
      <selection activeCell="E21" sqref="E21:K31"/>
    </sheetView>
  </sheetViews>
  <sheetFormatPr defaultRowHeight="13.2" x14ac:dyDescent="0.25"/>
  <cols>
    <col min="3" max="4" width="1.55468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3" width="3.109375" customWidth="1"/>
    <col min="44" max="45" width="1.5546875" customWidth="1"/>
  </cols>
  <sheetData>
    <row r="1" spans="18:47" ht="12.9" customHeight="1" x14ac:dyDescent="0.25"/>
    <row r="2" spans="18:47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7"/>
      <c r="AK2" s="29"/>
      <c r="AL2" s="29"/>
      <c r="AM2" s="29"/>
      <c r="AN2" s="29"/>
      <c r="AO2" s="29"/>
      <c r="AP2" s="29"/>
      <c r="AQ2" s="30"/>
      <c r="AR2" s="27"/>
      <c r="AS2" s="27"/>
      <c r="AU2" s="26"/>
    </row>
    <row r="3" spans="18:47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2"/>
      <c r="AK3" s="34"/>
      <c r="AL3" s="34"/>
      <c r="AM3" s="34"/>
      <c r="AN3" s="34"/>
      <c r="AO3" s="34"/>
      <c r="AP3" s="34"/>
      <c r="AQ3" s="35"/>
      <c r="AR3" s="32"/>
      <c r="AS3" s="27"/>
      <c r="AU3" s="31"/>
    </row>
    <row r="4" spans="18:47" ht="135.44999999999999" customHeight="1" x14ac:dyDescent="0.25">
      <c r="R4" s="36"/>
      <c r="S4" s="37"/>
      <c r="T4" s="79" t="s">
        <v>28</v>
      </c>
      <c r="U4" s="79" t="s">
        <v>45</v>
      </c>
      <c r="V4" s="38"/>
      <c r="W4" s="39" t="s">
        <v>29</v>
      </c>
      <c r="X4" s="39" t="s">
        <v>83</v>
      </c>
      <c r="Y4" s="39" t="s">
        <v>99</v>
      </c>
      <c r="Z4" s="39" t="s">
        <v>129</v>
      </c>
      <c r="AA4" s="39" t="s">
        <v>145</v>
      </c>
      <c r="AB4" s="39" t="s">
        <v>162</v>
      </c>
      <c r="AC4" s="39" t="s">
        <v>185</v>
      </c>
      <c r="AD4" s="39" t="s">
        <v>206</v>
      </c>
      <c r="AE4" s="39" t="s">
        <v>221</v>
      </c>
      <c r="AF4" s="39" t="s">
        <v>242</v>
      </c>
      <c r="AG4" s="39" t="s">
        <v>260</v>
      </c>
      <c r="AH4" s="39" t="s">
        <v>282</v>
      </c>
      <c r="AI4" s="39" t="s">
        <v>300</v>
      </c>
      <c r="AJ4" s="39"/>
      <c r="AK4" s="40" t="s">
        <v>16</v>
      </c>
      <c r="AL4" s="40" t="s">
        <v>17</v>
      </c>
      <c r="AM4" s="40" t="s">
        <v>18</v>
      </c>
      <c r="AN4" s="40" t="s">
        <v>19</v>
      </c>
      <c r="AO4" s="40" t="s">
        <v>20</v>
      </c>
      <c r="AP4" s="40" t="s">
        <v>21</v>
      </c>
      <c r="AQ4" s="40" t="s">
        <v>22</v>
      </c>
      <c r="AR4" s="41"/>
      <c r="AS4" s="42"/>
      <c r="AU4" s="79" t="s">
        <v>24</v>
      </c>
    </row>
    <row r="5" spans="18:47" ht="12.9" customHeight="1" x14ac:dyDescent="0.25">
      <c r="R5" s="43"/>
      <c r="S5" s="44"/>
      <c r="T5" s="84">
        <f t="shared" ref="T5:T13" ca="1" si="0">U5+AP5+AQ5</f>
        <v>76</v>
      </c>
      <c r="U5" s="77">
        <f t="array" aca="1" ref="U5" ca="1">SUM(LARGE(W5:AI5,ROW(INDIRECT("1:8"))))</f>
        <v>66</v>
      </c>
      <c r="V5" s="50" t="s">
        <v>58</v>
      </c>
      <c r="W5" s="63">
        <v>0</v>
      </c>
      <c r="X5" s="63">
        <v>0</v>
      </c>
      <c r="Y5" s="63">
        <v>0</v>
      </c>
      <c r="Z5" s="63">
        <v>9</v>
      </c>
      <c r="AA5" s="63">
        <v>10</v>
      </c>
      <c r="AB5" s="63">
        <v>9</v>
      </c>
      <c r="AC5" s="63">
        <v>9</v>
      </c>
      <c r="AD5" s="63">
        <v>10</v>
      </c>
      <c r="AE5" s="63">
        <v>9</v>
      </c>
      <c r="AF5" s="63">
        <v>0</v>
      </c>
      <c r="AG5" s="63">
        <v>0</v>
      </c>
      <c r="AH5" s="63">
        <v>0</v>
      </c>
      <c r="AI5" s="63">
        <v>10</v>
      </c>
      <c r="AJ5" s="63"/>
      <c r="AK5" s="67">
        <v>5</v>
      </c>
      <c r="AL5" s="67"/>
      <c r="AM5" s="67"/>
      <c r="AN5" s="67">
        <v>5</v>
      </c>
      <c r="AO5" s="67"/>
      <c r="AP5" s="86">
        <f t="shared" ref="AP5:AP13" si="1">SUM(AK5:AO5)</f>
        <v>10</v>
      </c>
      <c r="AQ5" s="67"/>
      <c r="AR5" s="32"/>
      <c r="AS5" s="27"/>
      <c r="AU5" s="84">
        <f t="shared" ref="AU5:AU13" si="2">SUM(W5:AI5)</f>
        <v>66</v>
      </c>
    </row>
    <row r="6" spans="18:47" ht="12.9" customHeight="1" x14ac:dyDescent="0.25">
      <c r="R6" s="43"/>
      <c r="S6" s="44"/>
      <c r="T6" s="84">
        <f t="shared" ca="1" si="0"/>
        <v>70</v>
      </c>
      <c r="U6" s="77">
        <f t="array" aca="1" ref="U6" ca="1">SUM(LARGE(W6:AI6,ROW(INDIRECT("1:8"))))</f>
        <v>60</v>
      </c>
      <c r="V6" s="64" t="s">
        <v>15</v>
      </c>
      <c r="W6" s="63">
        <v>10</v>
      </c>
      <c r="X6" s="63">
        <v>10</v>
      </c>
      <c r="Y6" s="63">
        <v>0</v>
      </c>
      <c r="Z6" s="63">
        <v>10</v>
      </c>
      <c r="AA6" s="63">
        <v>0</v>
      </c>
      <c r="AB6" s="63">
        <v>10</v>
      </c>
      <c r="AC6" s="63">
        <v>10</v>
      </c>
      <c r="AD6" s="63">
        <v>0</v>
      </c>
      <c r="AE6" s="63">
        <v>10</v>
      </c>
      <c r="AF6" s="63">
        <v>0</v>
      </c>
      <c r="AG6" s="63">
        <v>0</v>
      </c>
      <c r="AH6" s="63">
        <v>0</v>
      </c>
      <c r="AI6" s="63">
        <v>0</v>
      </c>
      <c r="AJ6" s="63"/>
      <c r="AK6" s="67">
        <v>5</v>
      </c>
      <c r="AL6" s="67"/>
      <c r="AM6" s="67"/>
      <c r="AN6" s="67">
        <v>5</v>
      </c>
      <c r="AO6" s="67"/>
      <c r="AP6" s="86">
        <f t="shared" si="1"/>
        <v>10</v>
      </c>
      <c r="AQ6" s="67"/>
      <c r="AR6" s="32"/>
      <c r="AS6" s="27"/>
      <c r="AU6" s="84">
        <f t="shared" si="2"/>
        <v>60</v>
      </c>
    </row>
    <row r="7" spans="18:47" ht="12.9" customHeight="1" x14ac:dyDescent="0.25">
      <c r="R7" s="43"/>
      <c r="S7" s="44"/>
      <c r="T7" s="84">
        <f t="shared" ca="1" si="0"/>
        <v>23</v>
      </c>
      <c r="U7" s="77">
        <f t="array" aca="1" ref="U7" ca="1">SUM(LARGE(W7:AI7,ROW(INDIRECT("1:8"))))</f>
        <v>18</v>
      </c>
      <c r="V7" s="50" t="s">
        <v>62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8</v>
      </c>
      <c r="AD7" s="63">
        <v>0</v>
      </c>
      <c r="AE7" s="63">
        <v>0</v>
      </c>
      <c r="AF7" s="63">
        <v>0</v>
      </c>
      <c r="AG7" s="63">
        <v>10</v>
      </c>
      <c r="AH7" s="63">
        <v>0</v>
      </c>
      <c r="AI7" s="63">
        <v>0</v>
      </c>
      <c r="AJ7" s="63"/>
      <c r="AK7" s="67">
        <v>5</v>
      </c>
      <c r="AL7" s="67"/>
      <c r="AM7" s="67"/>
      <c r="AN7" s="67"/>
      <c r="AO7" s="67"/>
      <c r="AP7" s="86">
        <f t="shared" si="1"/>
        <v>5</v>
      </c>
      <c r="AQ7" s="67"/>
      <c r="AR7" s="32"/>
      <c r="AS7" s="27"/>
      <c r="AU7" s="84">
        <f t="shared" si="2"/>
        <v>18</v>
      </c>
    </row>
    <row r="8" spans="18:47" ht="12.9" customHeight="1" x14ac:dyDescent="0.25">
      <c r="R8" s="43"/>
      <c r="S8" s="44"/>
      <c r="T8" s="84">
        <f t="shared" ca="1" si="0"/>
        <v>20</v>
      </c>
      <c r="U8" s="77">
        <f t="array" aca="1" ref="U8" ca="1">SUM(LARGE(W8:AI8,ROW(INDIRECT("1:8"))))</f>
        <v>15</v>
      </c>
      <c r="V8" s="50" t="s">
        <v>143</v>
      </c>
      <c r="W8" s="63">
        <v>0</v>
      </c>
      <c r="X8" s="63">
        <v>0</v>
      </c>
      <c r="Y8" s="63">
        <v>0</v>
      </c>
      <c r="Z8" s="63">
        <v>0</v>
      </c>
      <c r="AA8" s="63">
        <v>8</v>
      </c>
      <c r="AB8" s="63">
        <v>0</v>
      </c>
      <c r="AC8" s="63">
        <v>7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/>
      <c r="AK8" s="67">
        <v>5</v>
      </c>
      <c r="AL8" s="67"/>
      <c r="AM8" s="67"/>
      <c r="AN8" s="67"/>
      <c r="AO8" s="67"/>
      <c r="AP8" s="86">
        <f t="shared" si="1"/>
        <v>5</v>
      </c>
      <c r="AQ8" s="67"/>
      <c r="AR8" s="32"/>
      <c r="AS8" s="27"/>
      <c r="AU8" s="84">
        <f t="shared" si="2"/>
        <v>15</v>
      </c>
    </row>
    <row r="9" spans="18:47" ht="12.9" customHeight="1" x14ac:dyDescent="0.25">
      <c r="R9" s="43"/>
      <c r="S9" s="44"/>
      <c r="T9" s="84">
        <f t="shared" ca="1" si="0"/>
        <v>18</v>
      </c>
      <c r="U9" s="77">
        <f t="array" aca="1" ref="U9" ca="1">SUM(LARGE(W9:AI9,ROW(INDIRECT("1:8"))))</f>
        <v>18</v>
      </c>
      <c r="V9" s="47" t="s">
        <v>10</v>
      </c>
      <c r="W9" s="63">
        <v>9</v>
      </c>
      <c r="X9" s="63">
        <v>0</v>
      </c>
      <c r="Y9" s="63">
        <v>0</v>
      </c>
      <c r="Z9" s="63">
        <v>0</v>
      </c>
      <c r="AA9" s="63">
        <v>9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/>
      <c r="AK9" s="67"/>
      <c r="AL9" s="67"/>
      <c r="AM9" s="67"/>
      <c r="AN9" s="67"/>
      <c r="AO9" s="67"/>
      <c r="AP9" s="86">
        <f t="shared" si="1"/>
        <v>0</v>
      </c>
      <c r="AQ9" s="67"/>
      <c r="AR9" s="32"/>
      <c r="AS9" s="27"/>
      <c r="AU9" s="84">
        <f t="shared" si="2"/>
        <v>18</v>
      </c>
    </row>
    <row r="10" spans="18:47" ht="12.9" customHeight="1" x14ac:dyDescent="0.25">
      <c r="R10" s="43"/>
      <c r="S10" s="44"/>
      <c r="T10" s="84">
        <f t="shared" ca="1" si="0"/>
        <v>6</v>
      </c>
      <c r="U10" s="77">
        <f t="array" aca="1" ref="U10" ca="1">SUM(LARGE(W10:AI10,ROW(INDIRECT("1:8"))))</f>
        <v>6</v>
      </c>
      <c r="V10" s="50" t="s">
        <v>42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6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/>
      <c r="AK10" s="67"/>
      <c r="AL10" s="67"/>
      <c r="AM10" s="67"/>
      <c r="AN10" s="67"/>
      <c r="AO10" s="67"/>
      <c r="AP10" s="86">
        <f t="shared" si="1"/>
        <v>0</v>
      </c>
      <c r="AQ10" s="67"/>
      <c r="AR10" s="32"/>
      <c r="AS10" s="27"/>
      <c r="AU10" s="84">
        <f t="shared" si="2"/>
        <v>6</v>
      </c>
    </row>
    <row r="11" spans="18:47" ht="12.9" customHeight="1" x14ac:dyDescent="0.25">
      <c r="R11" s="43"/>
      <c r="S11" s="44"/>
      <c r="T11" s="84">
        <f t="shared" ca="1" si="0"/>
        <v>0</v>
      </c>
      <c r="U11" s="77">
        <f t="array" aca="1" ref="U11" ca="1">SUM(LARGE(W11:AI11,ROW(INDIRECT("1:8"))))</f>
        <v>0</v>
      </c>
      <c r="V11" s="64" t="s">
        <v>41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/>
      <c r="AK11" s="67"/>
      <c r="AL11" s="67"/>
      <c r="AM11" s="67"/>
      <c r="AN11" s="67"/>
      <c r="AO11" s="67"/>
      <c r="AP11" s="86">
        <f t="shared" si="1"/>
        <v>0</v>
      </c>
      <c r="AQ11" s="67"/>
      <c r="AR11" s="32"/>
      <c r="AS11" s="27"/>
      <c r="AU11" s="84">
        <f t="shared" si="2"/>
        <v>0</v>
      </c>
    </row>
    <row r="12" spans="18:47" ht="12.9" customHeight="1" x14ac:dyDescent="0.25">
      <c r="R12" s="43"/>
      <c r="S12" s="44"/>
      <c r="T12" s="84">
        <f t="shared" ca="1" si="0"/>
        <v>0</v>
      </c>
      <c r="U12" s="77">
        <f t="array" aca="1" ref="U12" ca="1">SUM(LARGE(W12:AI12,ROW(INDIRECT("1:8"))))</f>
        <v>0</v>
      </c>
      <c r="V12" s="50" t="s">
        <v>44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/>
      <c r="AK12" s="67"/>
      <c r="AL12" s="67"/>
      <c r="AM12" s="67"/>
      <c r="AN12" s="67"/>
      <c r="AO12" s="67"/>
      <c r="AP12" s="86">
        <f t="shared" si="1"/>
        <v>0</v>
      </c>
      <c r="AQ12" s="67"/>
      <c r="AR12" s="32"/>
      <c r="AS12" s="27"/>
      <c r="AU12" s="84">
        <f t="shared" si="2"/>
        <v>0</v>
      </c>
    </row>
    <row r="13" spans="18:47" ht="12.9" customHeight="1" x14ac:dyDescent="0.25">
      <c r="R13" s="43"/>
      <c r="S13" s="44"/>
      <c r="T13" s="84">
        <f t="shared" ca="1" si="0"/>
        <v>0</v>
      </c>
      <c r="U13" s="77">
        <f t="array" aca="1" ref="U13" ca="1">SUM(LARGE(W13:AI13,ROW(INDIRECT("1:8"))))</f>
        <v>0</v>
      </c>
      <c r="V13" s="64" t="s">
        <v>53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/>
      <c r="AK13" s="67"/>
      <c r="AL13" s="67"/>
      <c r="AM13" s="67"/>
      <c r="AN13" s="67"/>
      <c r="AO13" s="67"/>
      <c r="AP13" s="86">
        <f t="shared" si="1"/>
        <v>0</v>
      </c>
      <c r="AQ13" s="67"/>
      <c r="AR13" s="32"/>
      <c r="AS13" s="27"/>
      <c r="AU13" s="84">
        <f t="shared" si="2"/>
        <v>0</v>
      </c>
    </row>
    <row r="14" spans="18:47" ht="12.9" customHeight="1" x14ac:dyDescent="0.25">
      <c r="R14" s="43"/>
      <c r="S14" s="44"/>
      <c r="T14" s="84"/>
      <c r="U14" s="77"/>
      <c r="V14" s="50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7"/>
      <c r="AL14" s="67"/>
      <c r="AM14" s="67"/>
      <c r="AN14" s="67"/>
      <c r="AO14" s="67"/>
      <c r="AP14" s="86"/>
      <c r="AQ14" s="67"/>
      <c r="AR14" s="32"/>
      <c r="AS14" s="27"/>
      <c r="AU14" s="84"/>
    </row>
    <row r="15" spans="18:47" ht="12.9" customHeight="1" x14ac:dyDescent="0.25">
      <c r="R15" s="43"/>
      <c r="S15" s="44"/>
      <c r="T15" s="46"/>
      <c r="U15" s="46"/>
      <c r="V15" s="50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7"/>
      <c r="AL15" s="67"/>
      <c r="AM15" s="67"/>
      <c r="AN15" s="67"/>
      <c r="AO15" s="67"/>
      <c r="AP15" s="67"/>
      <c r="AQ15" s="67"/>
      <c r="AR15" s="32"/>
      <c r="AS15" s="27"/>
      <c r="AU15" s="46"/>
    </row>
    <row r="16" spans="18:47" ht="8.25" customHeight="1" x14ac:dyDescent="0.25">
      <c r="R16" s="26"/>
      <c r="S16" s="31"/>
      <c r="T16" s="31"/>
      <c r="U16" s="31"/>
      <c r="V16" s="31"/>
      <c r="W16" s="32"/>
      <c r="X16" s="33"/>
      <c r="Y16" s="32"/>
      <c r="Z16" s="32"/>
      <c r="AA16" s="32"/>
      <c r="AB16" s="32"/>
      <c r="AC16" s="34"/>
      <c r="AD16" s="34"/>
      <c r="AE16" s="34"/>
      <c r="AF16" s="34"/>
      <c r="AG16" s="34"/>
      <c r="AH16" s="34"/>
      <c r="AI16" s="34"/>
      <c r="AJ16" s="32"/>
      <c r="AK16" s="34"/>
      <c r="AL16" s="34"/>
      <c r="AM16" s="34"/>
      <c r="AN16" s="34"/>
      <c r="AO16" s="34"/>
      <c r="AP16" s="34"/>
      <c r="AQ16" s="35"/>
      <c r="AR16" s="32"/>
      <c r="AS16" s="27"/>
      <c r="AU16" s="31"/>
    </row>
    <row r="17" spans="3:47" ht="8.25" customHeight="1" x14ac:dyDescent="0.25">
      <c r="R17" s="26"/>
      <c r="S17" s="26"/>
      <c r="T17" s="26"/>
      <c r="U17" s="26"/>
      <c r="V17" s="26"/>
      <c r="W17" s="26"/>
      <c r="X17" s="27"/>
      <c r="Y17" s="27"/>
      <c r="Z17" s="27"/>
      <c r="AA17" s="27"/>
      <c r="AB17" s="27"/>
      <c r="AC17" s="27"/>
      <c r="AD17" s="29"/>
      <c r="AE17" s="29"/>
      <c r="AF17" s="29"/>
      <c r="AG17" s="29"/>
      <c r="AH17" s="29"/>
      <c r="AI17" s="29"/>
      <c r="AJ17" s="29"/>
      <c r="AK17" s="27"/>
      <c r="AL17" s="29"/>
      <c r="AM17" s="29"/>
      <c r="AN17" s="29"/>
      <c r="AO17" s="29"/>
      <c r="AP17" s="29"/>
      <c r="AQ17" s="29"/>
      <c r="AR17" s="30"/>
      <c r="AS17" s="27"/>
      <c r="AU17" s="26"/>
    </row>
    <row r="18" spans="3:47" ht="12.9" customHeight="1" x14ac:dyDescent="0.25"/>
    <row r="19" spans="3:47" ht="12.9" customHeight="1" x14ac:dyDescent="0.25"/>
    <row r="20" spans="3:47" ht="8.25" customHeight="1" x14ac:dyDescent="0.25">
      <c r="C20" s="27"/>
      <c r="D20" s="27"/>
      <c r="E20" s="29"/>
      <c r="F20" s="27"/>
      <c r="G20" s="26"/>
      <c r="H20" s="29"/>
      <c r="I20" s="27"/>
      <c r="J20" s="26"/>
      <c r="K20" s="26"/>
      <c r="L20" s="26"/>
      <c r="M20" s="26"/>
    </row>
    <row r="21" spans="3:47" ht="18" customHeight="1" x14ac:dyDescent="0.25">
      <c r="C21" s="27"/>
      <c r="D21" s="32"/>
      <c r="E21" s="34" t="s">
        <v>50</v>
      </c>
      <c r="F21" s="32"/>
      <c r="G21" s="31"/>
      <c r="H21" s="34"/>
      <c r="I21" s="32"/>
      <c r="J21" s="31"/>
      <c r="K21" s="31"/>
      <c r="L21" s="31"/>
      <c r="M21" s="26"/>
    </row>
    <row r="22" spans="3:47" ht="24.9" customHeight="1" x14ac:dyDescent="0.25">
      <c r="C22" s="51"/>
      <c r="D22" s="52"/>
      <c r="E22" s="53" t="s">
        <v>23</v>
      </c>
      <c r="F22" s="53" t="s">
        <v>2</v>
      </c>
      <c r="G22" s="53" t="s">
        <v>24</v>
      </c>
      <c r="H22" s="53" t="s">
        <v>25</v>
      </c>
      <c r="I22" s="53" t="s">
        <v>26</v>
      </c>
      <c r="J22" s="53" t="s">
        <v>27</v>
      </c>
      <c r="K22" s="54" t="s">
        <v>28</v>
      </c>
      <c r="L22" s="55"/>
      <c r="M22" s="56"/>
    </row>
    <row r="23" spans="3:47" ht="12.9" customHeight="1" x14ac:dyDescent="0.25">
      <c r="C23" s="57"/>
      <c r="D23" s="58"/>
      <c r="E23" s="46">
        <v>1</v>
      </c>
      <c r="F23" s="64" t="str">
        <f t="shared" ref="F23:F31" si="3">V5</f>
        <v>Sarah Fish</v>
      </c>
      <c r="G23" s="48">
        <f>AU5</f>
        <v>66</v>
      </c>
      <c r="H23" s="48">
        <f t="shared" ref="H23:H31" si="4">AP5+AQ5</f>
        <v>10</v>
      </c>
      <c r="I23" s="48">
        <f t="shared" ref="I23:I31" si="5">COUNTIF(W5:AI5,"&lt;&gt;"&amp;"")-COUNTIF(W5:AI5,"=0")</f>
        <v>7</v>
      </c>
      <c r="J23" s="77">
        <f t="shared" ref="J23:J31" ca="1" si="6">U5</f>
        <v>66</v>
      </c>
      <c r="K23" s="84">
        <f t="shared" ref="K23:K31" ca="1" si="7">T5</f>
        <v>76</v>
      </c>
      <c r="L23" s="61"/>
      <c r="M23" s="62"/>
    </row>
    <row r="24" spans="3:47" ht="12.9" customHeight="1" x14ac:dyDescent="0.25">
      <c r="C24" s="57"/>
      <c r="D24" s="58"/>
      <c r="E24" s="46">
        <v>2</v>
      </c>
      <c r="F24" s="64" t="str">
        <f t="shared" si="3"/>
        <v>Steph Cook</v>
      </c>
      <c r="G24" s="48">
        <f t="shared" ref="G24:G31" si="8">AU6</f>
        <v>60</v>
      </c>
      <c r="H24" s="48">
        <f t="shared" si="4"/>
        <v>10</v>
      </c>
      <c r="I24" s="48">
        <f t="shared" si="5"/>
        <v>6</v>
      </c>
      <c r="J24" s="77">
        <f t="shared" ca="1" si="6"/>
        <v>60</v>
      </c>
      <c r="K24" s="84">
        <f t="shared" ca="1" si="7"/>
        <v>70</v>
      </c>
      <c r="L24" s="61"/>
      <c r="M24" s="62"/>
    </row>
    <row r="25" spans="3:47" ht="12.9" customHeight="1" x14ac:dyDescent="0.25">
      <c r="C25" s="57"/>
      <c r="D25" s="58"/>
      <c r="E25" s="46">
        <v>3</v>
      </c>
      <c r="F25" s="64" t="str">
        <f t="shared" si="3"/>
        <v>Samantha Probets</v>
      </c>
      <c r="G25" s="48">
        <f t="shared" si="8"/>
        <v>18</v>
      </c>
      <c r="H25" s="48">
        <f t="shared" si="4"/>
        <v>5</v>
      </c>
      <c r="I25" s="48">
        <f t="shared" si="5"/>
        <v>2</v>
      </c>
      <c r="J25" s="77">
        <f t="shared" ca="1" si="6"/>
        <v>18</v>
      </c>
      <c r="K25" s="84">
        <f t="shared" ca="1" si="7"/>
        <v>23</v>
      </c>
      <c r="L25" s="61"/>
      <c r="M25" s="62"/>
    </row>
    <row r="26" spans="3:47" ht="12.9" customHeight="1" x14ac:dyDescent="0.25">
      <c r="C26" s="57"/>
      <c r="D26" s="58"/>
      <c r="E26" s="46">
        <v>4</v>
      </c>
      <c r="F26" s="64" t="str">
        <f t="shared" si="3"/>
        <v>Sue Emmett</v>
      </c>
      <c r="G26" s="48">
        <f t="shared" si="8"/>
        <v>15</v>
      </c>
      <c r="H26" s="48">
        <f t="shared" si="4"/>
        <v>5</v>
      </c>
      <c r="I26" s="48">
        <f t="shared" si="5"/>
        <v>2</v>
      </c>
      <c r="J26" s="77">
        <f t="shared" ca="1" si="6"/>
        <v>15</v>
      </c>
      <c r="K26" s="84">
        <f t="shared" ca="1" si="7"/>
        <v>20</v>
      </c>
      <c r="L26" s="61"/>
      <c r="M26" s="62"/>
    </row>
    <row r="27" spans="3:47" ht="12.9" customHeight="1" x14ac:dyDescent="0.25">
      <c r="C27" s="57"/>
      <c r="D27" s="58"/>
      <c r="E27" s="46">
        <v>5</v>
      </c>
      <c r="F27" s="64" t="str">
        <f t="shared" si="3"/>
        <v>Hayley Parry</v>
      </c>
      <c r="G27" s="48">
        <f t="shared" si="8"/>
        <v>18</v>
      </c>
      <c r="H27" s="48">
        <f t="shared" si="4"/>
        <v>0</v>
      </c>
      <c r="I27" s="48">
        <f t="shared" si="5"/>
        <v>2</v>
      </c>
      <c r="J27" s="77">
        <f t="shared" ca="1" si="6"/>
        <v>18</v>
      </c>
      <c r="K27" s="84">
        <f t="shared" ca="1" si="7"/>
        <v>18</v>
      </c>
      <c r="L27" s="61"/>
      <c r="M27" s="62"/>
    </row>
    <row r="28" spans="3:47" ht="12.9" customHeight="1" x14ac:dyDescent="0.25">
      <c r="C28" s="57"/>
      <c r="D28" s="58"/>
      <c r="E28" s="46">
        <v>6</v>
      </c>
      <c r="F28" s="64" t="str">
        <f t="shared" si="3"/>
        <v>Mandy Sturdy</v>
      </c>
      <c r="G28" s="48">
        <f t="shared" si="8"/>
        <v>6</v>
      </c>
      <c r="H28" s="48">
        <f t="shared" si="4"/>
        <v>0</v>
      </c>
      <c r="I28" s="48">
        <f t="shared" si="5"/>
        <v>1</v>
      </c>
      <c r="J28" s="77">
        <f t="shared" ca="1" si="6"/>
        <v>6</v>
      </c>
      <c r="K28" s="84">
        <f t="shared" ca="1" si="7"/>
        <v>6</v>
      </c>
      <c r="L28" s="61"/>
      <c r="M28" s="62"/>
    </row>
    <row r="29" spans="3:47" ht="12.9" customHeight="1" x14ac:dyDescent="0.25">
      <c r="C29" s="57"/>
      <c r="D29" s="58"/>
      <c r="E29" s="46"/>
      <c r="F29" s="64" t="str">
        <f t="shared" si="3"/>
        <v>Emma Pughe</v>
      </c>
      <c r="G29" s="48">
        <f t="shared" si="8"/>
        <v>0</v>
      </c>
      <c r="H29" s="48">
        <f t="shared" si="4"/>
        <v>0</v>
      </c>
      <c r="I29" s="48">
        <f t="shared" si="5"/>
        <v>0</v>
      </c>
      <c r="J29" s="77">
        <f t="shared" ca="1" si="6"/>
        <v>0</v>
      </c>
      <c r="K29" s="84">
        <f t="shared" ca="1" si="7"/>
        <v>0</v>
      </c>
      <c r="L29" s="61"/>
      <c r="M29" s="62"/>
    </row>
    <row r="30" spans="3:47" ht="12.9" customHeight="1" x14ac:dyDescent="0.25">
      <c r="C30" s="57"/>
      <c r="D30" s="58"/>
      <c r="E30" s="46"/>
      <c r="F30" s="64" t="str">
        <f t="shared" si="3"/>
        <v>Claudia Scragg</v>
      </c>
      <c r="G30" s="48">
        <f t="shared" si="8"/>
        <v>0</v>
      </c>
      <c r="H30" s="48">
        <f t="shared" si="4"/>
        <v>0</v>
      </c>
      <c r="I30" s="48">
        <f t="shared" si="5"/>
        <v>0</v>
      </c>
      <c r="J30" s="77">
        <f t="shared" ca="1" si="6"/>
        <v>0</v>
      </c>
      <c r="K30" s="84">
        <f t="shared" ca="1" si="7"/>
        <v>0</v>
      </c>
      <c r="L30" s="61"/>
      <c r="M30" s="62"/>
    </row>
    <row r="31" spans="3:47" ht="12.9" customHeight="1" x14ac:dyDescent="0.25">
      <c r="C31" s="57"/>
      <c r="D31" s="58"/>
      <c r="E31" s="46"/>
      <c r="F31" s="64" t="str">
        <f t="shared" si="3"/>
        <v>Amanda Mitchell</v>
      </c>
      <c r="G31" s="48">
        <f t="shared" si="8"/>
        <v>0</v>
      </c>
      <c r="H31" s="48">
        <f t="shared" si="4"/>
        <v>0</v>
      </c>
      <c r="I31" s="48">
        <f t="shared" si="5"/>
        <v>0</v>
      </c>
      <c r="J31" s="77">
        <f t="shared" ca="1" si="6"/>
        <v>0</v>
      </c>
      <c r="K31" s="84">
        <f t="shared" ca="1" si="7"/>
        <v>0</v>
      </c>
      <c r="L31" s="61"/>
      <c r="M31" s="62"/>
    </row>
    <row r="32" spans="3:47" ht="12.9" customHeight="1" x14ac:dyDescent="0.25">
      <c r="C32" s="57"/>
      <c r="D32" s="58"/>
      <c r="E32" s="46"/>
      <c r="F32" s="64"/>
      <c r="G32" s="48"/>
      <c r="H32" s="48"/>
      <c r="I32" s="48"/>
      <c r="J32" s="77"/>
      <c r="K32" s="84"/>
      <c r="L32" s="61"/>
      <c r="M32" s="62"/>
    </row>
    <row r="33" spans="3:13" ht="12.9" customHeight="1" x14ac:dyDescent="0.25">
      <c r="C33" s="57"/>
      <c r="D33" s="58"/>
      <c r="E33" s="46"/>
      <c r="F33" s="50"/>
      <c r="G33" s="48"/>
      <c r="H33" s="48"/>
      <c r="I33" s="48"/>
      <c r="J33" s="48"/>
      <c r="K33" s="48"/>
      <c r="L33" s="61"/>
      <c r="M33" s="62"/>
    </row>
    <row r="34" spans="3:13" ht="8.25" customHeight="1" x14ac:dyDescent="0.25">
      <c r="C34" s="27"/>
      <c r="D34" s="32"/>
      <c r="E34" s="34"/>
      <c r="F34" s="32"/>
      <c r="G34" s="31"/>
      <c r="H34" s="34"/>
      <c r="I34" s="32"/>
      <c r="J34" s="31"/>
      <c r="K34" s="31"/>
      <c r="L34" s="31"/>
      <c r="M34" s="26"/>
    </row>
    <row r="35" spans="3:13" ht="8.25" customHeight="1" x14ac:dyDescent="0.25">
      <c r="C35" s="27"/>
      <c r="D35" s="27"/>
      <c r="E35" s="29"/>
      <c r="F35" s="27"/>
      <c r="G35" s="26"/>
      <c r="H35" s="29"/>
      <c r="I35" s="27"/>
      <c r="J35" s="26"/>
      <c r="K35" s="26"/>
      <c r="L35" s="26"/>
      <c r="M35" s="26"/>
    </row>
    <row r="36" spans="3:13" ht="12.9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948B-8FE8-423C-9C6E-F143E6AB9647}">
  <dimension ref="C1:AU68"/>
  <sheetViews>
    <sheetView tabSelected="1" topLeftCell="A35" workbookViewId="0">
      <selection activeCell="U58" sqref="U58"/>
    </sheetView>
  </sheetViews>
  <sheetFormatPr defaultRowHeight="13.2" x14ac:dyDescent="0.25"/>
  <cols>
    <col min="3" max="4" width="1.5546875" customWidth="1"/>
    <col min="5" max="5" width="8.777343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3" width="3.109375" customWidth="1"/>
    <col min="44" max="45" width="1.5546875" customWidth="1"/>
  </cols>
  <sheetData>
    <row r="1" spans="18:47" ht="12.9" customHeight="1" x14ac:dyDescent="0.25"/>
    <row r="2" spans="18:47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7"/>
      <c r="AK2" s="29"/>
      <c r="AL2" s="29"/>
      <c r="AM2" s="29"/>
      <c r="AN2" s="29"/>
      <c r="AO2" s="29"/>
      <c r="AP2" s="29"/>
      <c r="AQ2" s="30"/>
      <c r="AR2" s="27"/>
      <c r="AS2" s="27"/>
      <c r="AU2" s="26"/>
    </row>
    <row r="3" spans="18:47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2"/>
      <c r="AK3" s="34"/>
      <c r="AL3" s="34"/>
      <c r="AM3" s="34"/>
      <c r="AN3" s="34"/>
      <c r="AO3" s="34"/>
      <c r="AP3" s="34"/>
      <c r="AQ3" s="35"/>
      <c r="AR3" s="32"/>
      <c r="AS3" s="27"/>
      <c r="AU3" s="31"/>
    </row>
    <row r="4" spans="18:47" ht="132.75" customHeight="1" x14ac:dyDescent="0.25">
      <c r="R4" s="36"/>
      <c r="S4" s="37"/>
      <c r="T4" s="79" t="s">
        <v>28</v>
      </c>
      <c r="U4" s="79" t="s">
        <v>45</v>
      </c>
      <c r="V4" s="38"/>
      <c r="W4" s="39" t="s">
        <v>29</v>
      </c>
      <c r="X4" s="39" t="s">
        <v>83</v>
      </c>
      <c r="Y4" s="39" t="s">
        <v>99</v>
      </c>
      <c r="Z4" s="39" t="s">
        <v>129</v>
      </c>
      <c r="AA4" s="39" t="s">
        <v>145</v>
      </c>
      <c r="AB4" s="39" t="s">
        <v>162</v>
      </c>
      <c r="AC4" s="39" t="s">
        <v>185</v>
      </c>
      <c r="AD4" s="39" t="s">
        <v>206</v>
      </c>
      <c r="AE4" s="39" t="s">
        <v>221</v>
      </c>
      <c r="AF4" s="39" t="s">
        <v>242</v>
      </c>
      <c r="AG4" s="39" t="s">
        <v>260</v>
      </c>
      <c r="AH4" s="39" t="s">
        <v>282</v>
      </c>
      <c r="AI4" s="39" t="s">
        <v>300</v>
      </c>
      <c r="AJ4" s="39"/>
      <c r="AK4" s="40" t="s">
        <v>16</v>
      </c>
      <c r="AL4" s="40" t="s">
        <v>17</v>
      </c>
      <c r="AM4" s="40" t="s">
        <v>18</v>
      </c>
      <c r="AN4" s="40" t="s">
        <v>19</v>
      </c>
      <c r="AO4" s="40" t="s">
        <v>20</v>
      </c>
      <c r="AP4" s="91" t="s">
        <v>21</v>
      </c>
      <c r="AQ4" s="40" t="s">
        <v>22</v>
      </c>
      <c r="AR4" s="41"/>
      <c r="AS4" s="42"/>
      <c r="AU4" s="79" t="s">
        <v>24</v>
      </c>
    </row>
    <row r="5" spans="18:47" ht="12.9" customHeight="1" x14ac:dyDescent="0.25">
      <c r="R5" s="43"/>
      <c r="S5" s="44"/>
      <c r="T5" s="84">
        <f t="shared" ref="T5:T30" ca="1" si="0">U5+AP5+AQ5</f>
        <v>64</v>
      </c>
      <c r="U5" s="77">
        <f t="array" aca="1" ref="U5" ca="1">SUM(LARGE(W5:AI5,ROW(INDIRECT("1:8"))))</f>
        <v>64</v>
      </c>
      <c r="V5" s="50" t="s">
        <v>65</v>
      </c>
      <c r="W5" s="63">
        <v>10</v>
      </c>
      <c r="X5" s="63">
        <v>10</v>
      </c>
      <c r="Y5" s="63">
        <v>9</v>
      </c>
      <c r="Z5" s="63">
        <v>10</v>
      </c>
      <c r="AA5" s="63">
        <v>8</v>
      </c>
      <c r="AB5" s="63">
        <v>0</v>
      </c>
      <c r="AC5" s="63">
        <v>0</v>
      </c>
      <c r="AD5" s="63">
        <v>9</v>
      </c>
      <c r="AE5" s="63">
        <v>0</v>
      </c>
      <c r="AF5" s="63">
        <v>0</v>
      </c>
      <c r="AG5" s="63">
        <v>0</v>
      </c>
      <c r="AH5" s="63">
        <v>8</v>
      </c>
      <c r="AI5" s="63">
        <v>0</v>
      </c>
      <c r="AJ5" s="63"/>
      <c r="AK5" s="67"/>
      <c r="AL5" s="67"/>
      <c r="AM5" s="67"/>
      <c r="AN5" s="67"/>
      <c r="AO5" s="67"/>
      <c r="AP5" s="67">
        <f t="shared" ref="AP5:AP30" si="1">SUM(AK5:AO5)</f>
        <v>0</v>
      </c>
      <c r="AQ5" s="67"/>
      <c r="AR5" s="32"/>
      <c r="AS5" s="27"/>
      <c r="AU5" s="84">
        <f t="shared" ref="AU5:AU30" si="2">SUM(W5:AI5)</f>
        <v>64</v>
      </c>
    </row>
    <row r="6" spans="18:47" ht="12.9" customHeight="1" x14ac:dyDescent="0.25">
      <c r="R6" s="43"/>
      <c r="S6" s="44"/>
      <c r="T6" s="84">
        <f t="shared" ca="1" si="0"/>
        <v>60</v>
      </c>
      <c r="U6" s="77">
        <f t="array" aca="1" ref="U6" ca="1">SUM(LARGE(W6:AI6,ROW(INDIRECT("1:8"))))</f>
        <v>55</v>
      </c>
      <c r="V6" s="50" t="s">
        <v>140</v>
      </c>
      <c r="W6" s="63">
        <v>0</v>
      </c>
      <c r="X6" s="63">
        <v>0</v>
      </c>
      <c r="Y6" s="63">
        <v>0</v>
      </c>
      <c r="Z6" s="63">
        <v>0</v>
      </c>
      <c r="AA6" s="63">
        <v>9</v>
      </c>
      <c r="AB6" s="63">
        <v>9</v>
      </c>
      <c r="AC6" s="63">
        <v>9</v>
      </c>
      <c r="AD6" s="63">
        <v>8</v>
      </c>
      <c r="AE6" s="63">
        <v>10</v>
      </c>
      <c r="AF6" s="63">
        <v>0</v>
      </c>
      <c r="AG6" s="63">
        <v>0</v>
      </c>
      <c r="AH6" s="63">
        <v>0</v>
      </c>
      <c r="AI6" s="63">
        <v>10</v>
      </c>
      <c r="AJ6" s="63"/>
      <c r="AK6" s="67"/>
      <c r="AL6" s="67"/>
      <c r="AM6" s="67">
        <v>5</v>
      </c>
      <c r="AN6" s="67"/>
      <c r="AO6" s="67"/>
      <c r="AP6" s="67">
        <f t="shared" si="1"/>
        <v>5</v>
      </c>
      <c r="AQ6" s="67"/>
      <c r="AR6" s="32"/>
      <c r="AS6" s="27"/>
      <c r="AU6" s="84">
        <f t="shared" si="2"/>
        <v>55</v>
      </c>
    </row>
    <row r="7" spans="18:47" ht="12.9" customHeight="1" x14ac:dyDescent="0.25">
      <c r="R7" s="43"/>
      <c r="S7" s="44"/>
      <c r="T7" s="84">
        <f t="shared" ca="1" si="0"/>
        <v>44</v>
      </c>
      <c r="U7" s="77">
        <f t="array" aca="1" ref="U7" ca="1">SUM(LARGE(W7:AI7,ROW(INDIRECT("1:8"))))</f>
        <v>39</v>
      </c>
      <c r="V7" s="50" t="s">
        <v>81</v>
      </c>
      <c r="W7" s="63">
        <v>0</v>
      </c>
      <c r="X7" s="63">
        <v>7</v>
      </c>
      <c r="Y7" s="63">
        <v>0</v>
      </c>
      <c r="Z7" s="63">
        <v>0</v>
      </c>
      <c r="AA7" s="63">
        <v>6</v>
      </c>
      <c r="AB7" s="63">
        <v>0</v>
      </c>
      <c r="AC7" s="63">
        <v>4</v>
      </c>
      <c r="AD7" s="63">
        <v>0</v>
      </c>
      <c r="AE7" s="63">
        <v>0</v>
      </c>
      <c r="AF7" s="63">
        <v>8</v>
      </c>
      <c r="AG7" s="63">
        <v>0</v>
      </c>
      <c r="AH7" s="63">
        <v>5</v>
      </c>
      <c r="AI7" s="63">
        <v>9</v>
      </c>
      <c r="AJ7" s="63"/>
      <c r="AK7" s="67"/>
      <c r="AL7" s="67"/>
      <c r="AM7" s="67">
        <v>5</v>
      </c>
      <c r="AN7" s="67"/>
      <c r="AO7" s="67"/>
      <c r="AP7" s="67">
        <f t="shared" si="1"/>
        <v>5</v>
      </c>
      <c r="AQ7" s="67"/>
      <c r="AR7" s="32"/>
      <c r="AS7" s="27"/>
      <c r="AU7" s="84">
        <f t="shared" si="2"/>
        <v>39</v>
      </c>
    </row>
    <row r="8" spans="18:47" ht="12.9" customHeight="1" x14ac:dyDescent="0.25">
      <c r="R8" s="43"/>
      <c r="S8" s="44"/>
      <c r="T8" s="84">
        <f t="shared" ca="1" si="0"/>
        <v>41</v>
      </c>
      <c r="U8" s="77">
        <f t="array" aca="1" ref="U8" ca="1">SUM(LARGE(W8:AI8,ROW(INDIRECT("1:8"))))</f>
        <v>31</v>
      </c>
      <c r="V8" s="50" t="s">
        <v>59</v>
      </c>
      <c r="W8" s="63">
        <v>0</v>
      </c>
      <c r="X8" s="63">
        <v>6</v>
      </c>
      <c r="Y8" s="63">
        <v>0</v>
      </c>
      <c r="Z8" s="63">
        <v>0</v>
      </c>
      <c r="AA8" s="63">
        <v>4</v>
      </c>
      <c r="AB8" s="63">
        <v>0</v>
      </c>
      <c r="AC8" s="63">
        <v>3</v>
      </c>
      <c r="AD8" s="63">
        <v>6</v>
      </c>
      <c r="AE8" s="63">
        <v>0</v>
      </c>
      <c r="AF8" s="63">
        <v>0</v>
      </c>
      <c r="AG8" s="63">
        <v>0</v>
      </c>
      <c r="AH8" s="63">
        <v>4</v>
      </c>
      <c r="AI8" s="63">
        <v>8</v>
      </c>
      <c r="AJ8" s="63"/>
      <c r="AK8" s="67">
        <v>5</v>
      </c>
      <c r="AL8" s="67"/>
      <c r="AM8" s="67">
        <v>5</v>
      </c>
      <c r="AN8" s="67"/>
      <c r="AO8" s="67"/>
      <c r="AP8" s="67">
        <f t="shared" si="1"/>
        <v>10</v>
      </c>
      <c r="AQ8" s="67"/>
      <c r="AR8" s="32"/>
      <c r="AS8" s="27"/>
      <c r="AU8" s="84">
        <f t="shared" si="2"/>
        <v>31</v>
      </c>
    </row>
    <row r="9" spans="18:47" ht="12.9" customHeight="1" x14ac:dyDescent="0.25">
      <c r="R9" s="43"/>
      <c r="S9" s="44"/>
      <c r="T9" s="84">
        <f t="shared" ca="1" si="0"/>
        <v>34</v>
      </c>
      <c r="U9" s="77">
        <f t="array" aca="1" ref="U9" ca="1">SUM(LARGE(W9:AI9,ROW(INDIRECT("1:8"))))</f>
        <v>34</v>
      </c>
      <c r="V9" s="50" t="s">
        <v>79</v>
      </c>
      <c r="W9" s="63">
        <v>0</v>
      </c>
      <c r="X9" s="63">
        <v>9</v>
      </c>
      <c r="Y9" s="63">
        <v>0</v>
      </c>
      <c r="Z9" s="63">
        <v>0</v>
      </c>
      <c r="AA9" s="63">
        <v>5</v>
      </c>
      <c r="AB9" s="63">
        <v>8</v>
      </c>
      <c r="AC9" s="63">
        <v>5</v>
      </c>
      <c r="AD9" s="63">
        <v>7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/>
      <c r="AK9" s="67"/>
      <c r="AL9" s="67"/>
      <c r="AM9" s="67"/>
      <c r="AN9" s="67"/>
      <c r="AO9" s="67"/>
      <c r="AP9" s="67">
        <f t="shared" si="1"/>
        <v>0</v>
      </c>
      <c r="AQ9" s="67"/>
      <c r="AR9" s="32"/>
      <c r="AS9" s="27"/>
      <c r="AU9" s="84">
        <f t="shared" si="2"/>
        <v>34</v>
      </c>
    </row>
    <row r="10" spans="18:47" ht="12.9" customHeight="1" x14ac:dyDescent="0.25">
      <c r="R10" s="43"/>
      <c r="S10" s="44"/>
      <c r="T10" s="84">
        <f t="shared" ca="1" si="0"/>
        <v>34</v>
      </c>
      <c r="U10" s="77">
        <f t="array" aca="1" ref="U10" ca="1">SUM(LARGE(W10:AI10,ROW(INDIRECT("1:8"))))</f>
        <v>29</v>
      </c>
      <c r="V10" s="50" t="s">
        <v>138</v>
      </c>
      <c r="W10" s="63">
        <v>0</v>
      </c>
      <c r="X10" s="63">
        <v>0</v>
      </c>
      <c r="Y10" s="63">
        <v>0</v>
      </c>
      <c r="Z10" s="63">
        <v>0</v>
      </c>
      <c r="AA10" s="63">
        <v>10</v>
      </c>
      <c r="AB10" s="63">
        <v>10</v>
      </c>
      <c r="AC10" s="63">
        <v>0</v>
      </c>
      <c r="AD10" s="63">
        <v>0</v>
      </c>
      <c r="AE10" s="63">
        <v>0</v>
      </c>
      <c r="AF10" s="63">
        <v>0</v>
      </c>
      <c r="AG10" s="63">
        <v>9</v>
      </c>
      <c r="AH10" s="63">
        <v>0</v>
      </c>
      <c r="AI10" s="63">
        <v>0</v>
      </c>
      <c r="AJ10" s="63"/>
      <c r="AK10" s="67"/>
      <c r="AL10" s="67"/>
      <c r="AM10" s="67">
        <v>5</v>
      </c>
      <c r="AN10" s="67"/>
      <c r="AO10" s="67"/>
      <c r="AP10" s="67">
        <f t="shared" si="1"/>
        <v>5</v>
      </c>
      <c r="AQ10" s="67"/>
      <c r="AR10" s="32"/>
      <c r="AS10" s="27"/>
      <c r="AU10" s="84">
        <f t="shared" si="2"/>
        <v>29</v>
      </c>
    </row>
    <row r="11" spans="18:47" ht="12.9" customHeight="1" x14ac:dyDescent="0.25">
      <c r="R11" s="43"/>
      <c r="S11" s="44"/>
      <c r="T11" s="84">
        <f t="shared" ca="1" si="0"/>
        <v>28</v>
      </c>
      <c r="U11" s="77">
        <f t="array" aca="1" ref="U11" ca="1">SUM(LARGE(W11:AI11,ROW(INDIRECT("1:8"))))</f>
        <v>23</v>
      </c>
      <c r="V11" s="50" t="s">
        <v>223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7</v>
      </c>
      <c r="AD11" s="63">
        <v>0</v>
      </c>
      <c r="AE11" s="63">
        <v>0</v>
      </c>
      <c r="AF11" s="63">
        <v>10</v>
      </c>
      <c r="AG11" s="63">
        <v>0</v>
      </c>
      <c r="AH11" s="63">
        <v>6</v>
      </c>
      <c r="AI11" s="63">
        <v>0</v>
      </c>
      <c r="AJ11" s="63"/>
      <c r="AK11" s="67"/>
      <c r="AL11" s="67"/>
      <c r="AM11" s="67">
        <v>5</v>
      </c>
      <c r="AN11" s="67"/>
      <c r="AO11" s="67"/>
      <c r="AP11" s="67">
        <f t="shared" si="1"/>
        <v>5</v>
      </c>
      <c r="AQ11" s="67"/>
      <c r="AR11" s="32"/>
      <c r="AS11" s="27"/>
      <c r="AU11" s="84">
        <f t="shared" si="2"/>
        <v>23</v>
      </c>
    </row>
    <row r="12" spans="18:47" ht="12.9" customHeight="1" x14ac:dyDescent="0.25">
      <c r="R12" s="43"/>
      <c r="S12" s="44"/>
      <c r="T12" s="84">
        <f t="shared" ca="1" si="0"/>
        <v>20</v>
      </c>
      <c r="U12" s="77">
        <f t="array" aca="1" ref="U12" ca="1">SUM(LARGE(W12:AI12,ROW(INDIRECT("1:8"))))</f>
        <v>20</v>
      </c>
      <c r="V12" s="50" t="s">
        <v>90</v>
      </c>
      <c r="W12" s="63">
        <v>0</v>
      </c>
      <c r="X12" s="63">
        <v>0</v>
      </c>
      <c r="Y12" s="63">
        <v>10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10</v>
      </c>
      <c r="AI12" s="63">
        <v>0</v>
      </c>
      <c r="AJ12" s="63"/>
      <c r="AK12" s="67"/>
      <c r="AL12" s="67"/>
      <c r="AM12" s="67"/>
      <c r="AN12" s="67"/>
      <c r="AO12" s="67"/>
      <c r="AP12" s="67">
        <f t="shared" si="1"/>
        <v>0</v>
      </c>
      <c r="AQ12" s="67"/>
      <c r="AR12" s="32"/>
      <c r="AS12" s="27"/>
      <c r="AU12" s="84">
        <f t="shared" si="2"/>
        <v>20</v>
      </c>
    </row>
    <row r="13" spans="18:47" ht="12.9" customHeight="1" x14ac:dyDescent="0.25">
      <c r="R13" s="43"/>
      <c r="S13" s="44"/>
      <c r="T13" s="84">
        <f t="shared" ca="1" si="0"/>
        <v>18</v>
      </c>
      <c r="U13" s="77">
        <f t="array" aca="1" ref="U13" ca="1">SUM(LARGE(W13:AI13,ROW(INDIRECT("1:8"))))</f>
        <v>13</v>
      </c>
      <c r="V13" s="50" t="s">
        <v>102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6</v>
      </c>
      <c r="AD13" s="63">
        <v>0</v>
      </c>
      <c r="AE13" s="63">
        <v>0</v>
      </c>
      <c r="AF13" s="63">
        <v>0</v>
      </c>
      <c r="AG13" s="63">
        <v>7</v>
      </c>
      <c r="AH13" s="63">
        <v>0</v>
      </c>
      <c r="AI13" s="63">
        <v>0</v>
      </c>
      <c r="AJ13" s="63"/>
      <c r="AK13" s="67">
        <v>5</v>
      </c>
      <c r="AL13" s="67"/>
      <c r="AM13" s="67"/>
      <c r="AN13" s="67"/>
      <c r="AO13" s="67"/>
      <c r="AP13" s="67">
        <f t="shared" si="1"/>
        <v>5</v>
      </c>
      <c r="AQ13" s="67"/>
      <c r="AR13" s="32"/>
      <c r="AS13" s="27"/>
      <c r="AU13" s="84">
        <f t="shared" si="2"/>
        <v>13</v>
      </c>
    </row>
    <row r="14" spans="18:47" ht="12.9" customHeight="1" x14ac:dyDescent="0.25">
      <c r="R14" s="43"/>
      <c r="S14" s="44"/>
      <c r="T14" s="84">
        <f t="shared" ca="1" si="0"/>
        <v>16</v>
      </c>
      <c r="U14" s="77">
        <f t="array" aca="1" ref="U14" ca="1">SUM(LARGE(W14:AI14,ROW(INDIRECT("1:8"))))</f>
        <v>16</v>
      </c>
      <c r="V14" s="50" t="s">
        <v>234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7</v>
      </c>
      <c r="AD14" s="63">
        <v>0</v>
      </c>
      <c r="AE14" s="63">
        <v>0</v>
      </c>
      <c r="AF14" s="63">
        <v>9</v>
      </c>
      <c r="AG14" s="63">
        <v>0</v>
      </c>
      <c r="AH14" s="63">
        <v>0</v>
      </c>
      <c r="AI14" s="63">
        <v>0</v>
      </c>
      <c r="AJ14" s="63"/>
      <c r="AK14" s="67"/>
      <c r="AL14" s="67"/>
      <c r="AM14" s="67"/>
      <c r="AN14" s="67"/>
      <c r="AO14" s="67"/>
      <c r="AP14" s="67">
        <f t="shared" si="1"/>
        <v>0</v>
      </c>
      <c r="AQ14" s="67"/>
      <c r="AR14" s="32"/>
      <c r="AS14" s="27"/>
      <c r="AU14" s="84">
        <f t="shared" si="2"/>
        <v>16</v>
      </c>
    </row>
    <row r="15" spans="18:47" ht="12.9" customHeight="1" x14ac:dyDescent="0.25">
      <c r="R15" s="43"/>
      <c r="S15" s="44"/>
      <c r="T15" s="84">
        <f t="shared" ca="1" si="0"/>
        <v>15</v>
      </c>
      <c r="U15" s="77">
        <f t="array" aca="1" ref="U15" ca="1">SUM(LARGE(W15:AI15,ROW(INDIRECT("1:8"))))</f>
        <v>10</v>
      </c>
      <c r="V15" s="50" t="s">
        <v>171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10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/>
      <c r="AK15" s="67">
        <v>5</v>
      </c>
      <c r="AL15" s="67"/>
      <c r="AM15" s="67"/>
      <c r="AN15" s="67"/>
      <c r="AO15" s="67"/>
      <c r="AP15" s="67">
        <f t="shared" si="1"/>
        <v>5</v>
      </c>
      <c r="AQ15" s="67"/>
      <c r="AR15" s="32"/>
      <c r="AS15" s="27"/>
      <c r="AU15" s="84">
        <f t="shared" si="2"/>
        <v>10</v>
      </c>
    </row>
    <row r="16" spans="18:47" ht="12.9" customHeight="1" x14ac:dyDescent="0.25">
      <c r="R16" s="43"/>
      <c r="S16" s="44"/>
      <c r="T16" s="84">
        <f t="shared" ca="1" si="0"/>
        <v>15</v>
      </c>
      <c r="U16" s="77">
        <f t="array" aca="1" ref="U16" ca="1">SUM(LARGE(W16:AI16,ROW(INDIRECT("1:8"))))</f>
        <v>15</v>
      </c>
      <c r="V16" s="50" t="s">
        <v>230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9</v>
      </c>
      <c r="AF16" s="63">
        <v>0</v>
      </c>
      <c r="AG16" s="63">
        <v>6</v>
      </c>
      <c r="AH16" s="63">
        <v>0</v>
      </c>
      <c r="AI16" s="63">
        <v>0</v>
      </c>
      <c r="AJ16" s="63"/>
      <c r="AK16" s="67"/>
      <c r="AL16" s="67"/>
      <c r="AM16" s="67"/>
      <c r="AN16" s="67"/>
      <c r="AO16" s="67"/>
      <c r="AP16" s="67">
        <f t="shared" si="1"/>
        <v>0</v>
      </c>
      <c r="AQ16" s="67"/>
      <c r="AR16" s="32"/>
      <c r="AS16" s="27"/>
      <c r="AU16" s="84">
        <f t="shared" si="2"/>
        <v>15</v>
      </c>
    </row>
    <row r="17" spans="18:47" ht="12.9" customHeight="1" x14ac:dyDescent="0.25">
      <c r="R17" s="43"/>
      <c r="S17" s="44"/>
      <c r="T17" s="84">
        <f t="shared" ca="1" si="0"/>
        <v>10</v>
      </c>
      <c r="U17" s="77">
        <f t="array" aca="1" ref="U17" ca="1">SUM(LARGE(W17:AI17,ROW(INDIRECT("1:8"))))</f>
        <v>10</v>
      </c>
      <c r="V17" s="50" t="s">
        <v>197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10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/>
      <c r="AK17" s="67"/>
      <c r="AL17" s="67"/>
      <c r="AM17" s="67"/>
      <c r="AN17" s="67"/>
      <c r="AO17" s="67"/>
      <c r="AP17" s="67">
        <f t="shared" si="1"/>
        <v>0</v>
      </c>
      <c r="AQ17" s="67"/>
      <c r="AR17" s="32"/>
      <c r="AS17" s="27"/>
      <c r="AU17" s="84">
        <f t="shared" si="2"/>
        <v>10</v>
      </c>
    </row>
    <row r="18" spans="18:47" ht="12.9" customHeight="1" x14ac:dyDescent="0.25">
      <c r="R18" s="43"/>
      <c r="S18" s="44"/>
      <c r="T18" s="84">
        <f t="shared" ca="1" si="0"/>
        <v>10</v>
      </c>
      <c r="U18" s="77">
        <f t="array" aca="1" ref="U18" ca="1">SUM(LARGE(W18:AI18,ROW(INDIRECT("1:8"))))</f>
        <v>10</v>
      </c>
      <c r="V18" s="50" t="s">
        <v>249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10</v>
      </c>
      <c r="AH18" s="63">
        <v>0</v>
      </c>
      <c r="AI18" s="63">
        <v>0</v>
      </c>
      <c r="AJ18" s="63"/>
      <c r="AK18" s="67"/>
      <c r="AL18" s="67"/>
      <c r="AM18" s="67"/>
      <c r="AN18" s="67"/>
      <c r="AO18" s="67"/>
      <c r="AP18" s="67">
        <f t="shared" si="1"/>
        <v>0</v>
      </c>
      <c r="AQ18" s="67"/>
      <c r="AR18" s="32"/>
      <c r="AS18" s="27"/>
      <c r="AU18" s="84">
        <f t="shared" si="2"/>
        <v>10</v>
      </c>
    </row>
    <row r="19" spans="18:47" ht="12.9" customHeight="1" x14ac:dyDescent="0.25">
      <c r="R19" s="43"/>
      <c r="S19" s="44"/>
      <c r="T19" s="84">
        <f t="shared" ca="1" si="0"/>
        <v>9</v>
      </c>
      <c r="U19" s="77">
        <f t="array" aca="1" ref="U19" ca="1">SUM(LARGE(W19:AI19,ROW(INDIRECT("1:8"))))</f>
        <v>9</v>
      </c>
      <c r="V19" s="50" t="s">
        <v>265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9</v>
      </c>
      <c r="AI19" s="63">
        <v>0</v>
      </c>
      <c r="AJ19" s="63"/>
      <c r="AK19" s="67"/>
      <c r="AL19" s="67"/>
      <c r="AM19" s="67"/>
      <c r="AN19" s="67"/>
      <c r="AO19" s="67"/>
      <c r="AP19" s="67">
        <f t="shared" si="1"/>
        <v>0</v>
      </c>
      <c r="AQ19" s="67"/>
      <c r="AR19" s="32"/>
      <c r="AS19" s="27"/>
      <c r="AU19" s="84">
        <f t="shared" si="2"/>
        <v>9</v>
      </c>
    </row>
    <row r="20" spans="18:47" ht="12.9" customHeight="1" x14ac:dyDescent="0.25">
      <c r="R20" s="43"/>
      <c r="S20" s="44"/>
      <c r="T20" s="84">
        <f t="shared" ca="1" si="0"/>
        <v>8</v>
      </c>
      <c r="U20" s="77">
        <f t="array" aca="1" ref="U20" ca="1">SUM(LARGE(W20:AI20,ROW(INDIRECT("1:8"))))</f>
        <v>8</v>
      </c>
      <c r="V20" s="50" t="s">
        <v>80</v>
      </c>
      <c r="W20" s="63">
        <v>0</v>
      </c>
      <c r="X20" s="63">
        <v>8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/>
      <c r="AK20" s="67"/>
      <c r="AL20" s="67"/>
      <c r="AM20" s="67"/>
      <c r="AN20" s="67"/>
      <c r="AO20" s="67"/>
      <c r="AP20" s="67">
        <f t="shared" si="1"/>
        <v>0</v>
      </c>
      <c r="AQ20" s="67"/>
      <c r="AR20" s="32"/>
      <c r="AS20" s="27"/>
      <c r="AU20" s="84">
        <f t="shared" si="2"/>
        <v>8</v>
      </c>
    </row>
    <row r="21" spans="18:47" ht="12.9" customHeight="1" x14ac:dyDescent="0.25">
      <c r="R21" s="43"/>
      <c r="S21" s="44"/>
      <c r="T21" s="84">
        <f t="shared" ca="1" si="0"/>
        <v>8</v>
      </c>
      <c r="U21" s="77">
        <f t="array" aca="1" ref="U21" ca="1">SUM(LARGE(W21:AI21,ROW(INDIRECT("1:8"))))</f>
        <v>8</v>
      </c>
      <c r="V21" s="50" t="s">
        <v>176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8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/>
      <c r="AK21" s="67"/>
      <c r="AL21" s="67"/>
      <c r="AM21" s="67"/>
      <c r="AN21" s="67"/>
      <c r="AO21" s="67"/>
      <c r="AP21" s="67">
        <f t="shared" si="1"/>
        <v>0</v>
      </c>
      <c r="AQ21" s="67"/>
      <c r="AR21" s="32"/>
      <c r="AS21" s="27"/>
      <c r="AU21" s="84">
        <f t="shared" si="2"/>
        <v>8</v>
      </c>
    </row>
    <row r="22" spans="18:47" ht="12.9" customHeight="1" x14ac:dyDescent="0.25">
      <c r="R22" s="43"/>
      <c r="S22" s="44"/>
      <c r="T22" s="84">
        <f t="shared" ca="1" si="0"/>
        <v>8</v>
      </c>
      <c r="U22" s="77">
        <f t="array" aca="1" ref="U22" ca="1">SUM(LARGE(W22:AI22,ROW(INDIRECT("1:8"))))</f>
        <v>8</v>
      </c>
      <c r="V22" s="50" t="s">
        <v>248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8</v>
      </c>
      <c r="AH22" s="63">
        <v>0</v>
      </c>
      <c r="AI22" s="63">
        <v>0</v>
      </c>
      <c r="AJ22" s="63"/>
      <c r="AK22" s="67"/>
      <c r="AL22" s="67"/>
      <c r="AM22" s="67"/>
      <c r="AN22" s="67"/>
      <c r="AO22" s="67"/>
      <c r="AP22" s="67">
        <f t="shared" si="1"/>
        <v>0</v>
      </c>
      <c r="AQ22" s="67"/>
      <c r="AR22" s="32"/>
      <c r="AS22" s="27"/>
      <c r="AU22" s="84">
        <f t="shared" si="2"/>
        <v>8</v>
      </c>
    </row>
    <row r="23" spans="18:47" ht="12.9" customHeight="1" x14ac:dyDescent="0.25">
      <c r="R23" s="43"/>
      <c r="S23" s="44"/>
      <c r="T23" s="84">
        <f t="shared" ca="1" si="0"/>
        <v>7</v>
      </c>
      <c r="U23" s="77">
        <f t="array" aca="1" ref="U23" ca="1">SUM(LARGE(W23:AI23,ROW(INDIRECT("1:8"))))</f>
        <v>7</v>
      </c>
      <c r="V23" s="50" t="s">
        <v>141</v>
      </c>
      <c r="W23" s="63">
        <v>0</v>
      </c>
      <c r="X23" s="63">
        <v>0</v>
      </c>
      <c r="Y23" s="63">
        <v>0</v>
      </c>
      <c r="Z23" s="63">
        <v>0</v>
      </c>
      <c r="AA23" s="63">
        <v>7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/>
      <c r="AK23" s="67"/>
      <c r="AL23" s="67"/>
      <c r="AM23" s="67"/>
      <c r="AN23" s="67"/>
      <c r="AO23" s="67"/>
      <c r="AP23" s="67">
        <f t="shared" si="1"/>
        <v>0</v>
      </c>
      <c r="AQ23" s="67"/>
      <c r="AR23" s="32"/>
      <c r="AS23" s="27"/>
      <c r="AU23" s="84">
        <f t="shared" si="2"/>
        <v>7</v>
      </c>
    </row>
    <row r="24" spans="18:47" ht="12.9" customHeight="1" x14ac:dyDescent="0.25">
      <c r="R24" s="43"/>
      <c r="S24" s="44"/>
      <c r="T24" s="84">
        <f t="shared" ca="1" si="0"/>
        <v>7</v>
      </c>
      <c r="U24" s="77">
        <f t="array" aca="1" ref="U24" ca="1">SUM(LARGE(W24:AI24,ROW(INDIRECT("1:8"))))</f>
        <v>7</v>
      </c>
      <c r="V24" s="50" t="s">
        <v>177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7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/>
      <c r="AK24" s="67"/>
      <c r="AL24" s="67"/>
      <c r="AM24" s="67"/>
      <c r="AN24" s="67"/>
      <c r="AO24" s="67"/>
      <c r="AP24" s="67">
        <f t="shared" si="1"/>
        <v>0</v>
      </c>
      <c r="AQ24" s="67"/>
      <c r="AR24" s="32"/>
      <c r="AS24" s="27"/>
      <c r="AU24" s="84">
        <f t="shared" si="2"/>
        <v>7</v>
      </c>
    </row>
    <row r="25" spans="18:47" ht="12.9" customHeight="1" x14ac:dyDescent="0.25">
      <c r="R25" s="43"/>
      <c r="S25" s="44"/>
      <c r="T25" s="84">
        <f t="shared" ca="1" si="0"/>
        <v>7</v>
      </c>
      <c r="U25" s="77">
        <f t="array" aca="1" ref="U25" ca="1">SUM(LARGE(W25:AI25,ROW(INDIRECT("1:8"))))</f>
        <v>7</v>
      </c>
      <c r="V25" s="50" t="s">
        <v>266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7</v>
      </c>
      <c r="AI25" s="63">
        <v>0</v>
      </c>
      <c r="AJ25" s="63"/>
      <c r="AK25" s="67"/>
      <c r="AL25" s="67"/>
      <c r="AM25" s="67"/>
      <c r="AN25" s="67"/>
      <c r="AO25" s="67"/>
      <c r="AP25" s="67">
        <f t="shared" si="1"/>
        <v>0</v>
      </c>
      <c r="AQ25" s="67"/>
      <c r="AR25" s="32"/>
      <c r="AS25" s="27"/>
      <c r="AU25" s="84">
        <f t="shared" si="2"/>
        <v>7</v>
      </c>
    </row>
    <row r="26" spans="18:47" ht="12.9" customHeight="1" x14ac:dyDescent="0.25">
      <c r="R26" s="43"/>
      <c r="S26" s="44"/>
      <c r="T26" s="84">
        <f t="shared" ca="1" si="0"/>
        <v>5</v>
      </c>
      <c r="U26" s="77">
        <f t="array" aca="1" ref="U26" ca="1">SUM(LARGE(W26:AI26,ROW(INDIRECT("1:8"))))</f>
        <v>5</v>
      </c>
      <c r="V26" s="50" t="s">
        <v>254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5</v>
      </c>
      <c r="AH26" s="63">
        <v>0</v>
      </c>
      <c r="AI26" s="63">
        <v>0</v>
      </c>
      <c r="AJ26" s="63"/>
      <c r="AK26" s="67"/>
      <c r="AL26" s="67"/>
      <c r="AM26" s="67"/>
      <c r="AN26" s="67"/>
      <c r="AO26" s="67"/>
      <c r="AP26" s="67">
        <f t="shared" si="1"/>
        <v>0</v>
      </c>
      <c r="AQ26" s="67"/>
      <c r="AR26" s="32"/>
      <c r="AS26" s="27"/>
      <c r="AU26" s="84">
        <f t="shared" si="2"/>
        <v>5</v>
      </c>
    </row>
    <row r="27" spans="18:47" ht="12.9" customHeight="1" x14ac:dyDescent="0.25">
      <c r="R27" s="43"/>
      <c r="S27" s="44"/>
      <c r="T27" s="84">
        <f t="shared" ca="1" si="0"/>
        <v>4</v>
      </c>
      <c r="U27" s="77">
        <f t="array" aca="1" ref="U27" ca="1">SUM(LARGE(W27:AI27,ROW(INDIRECT("1:8"))))</f>
        <v>4</v>
      </c>
      <c r="V27" s="50" t="s">
        <v>255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4</v>
      </c>
      <c r="AH27" s="63">
        <v>0</v>
      </c>
      <c r="AI27" s="63">
        <v>0</v>
      </c>
      <c r="AJ27" s="63"/>
      <c r="AK27" s="67"/>
      <c r="AL27" s="67"/>
      <c r="AM27" s="67"/>
      <c r="AN27" s="67"/>
      <c r="AO27" s="67"/>
      <c r="AP27" s="67">
        <f t="shared" si="1"/>
        <v>0</v>
      </c>
      <c r="AQ27" s="67"/>
      <c r="AR27" s="32"/>
      <c r="AS27" s="27"/>
      <c r="AU27" s="84">
        <f t="shared" si="2"/>
        <v>4</v>
      </c>
    </row>
    <row r="28" spans="18:47" ht="12.9" customHeight="1" x14ac:dyDescent="0.25">
      <c r="R28" s="43"/>
      <c r="S28" s="44"/>
      <c r="T28" s="84">
        <f t="shared" ca="1" si="0"/>
        <v>3</v>
      </c>
      <c r="U28" s="77">
        <f t="array" aca="1" ref="U28" ca="1">SUM(LARGE(W28:AI28,ROW(INDIRECT("1:8"))))</f>
        <v>3</v>
      </c>
      <c r="V28" s="50" t="s">
        <v>257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3</v>
      </c>
      <c r="AH28" s="63">
        <v>0</v>
      </c>
      <c r="AI28" s="63">
        <v>0</v>
      </c>
      <c r="AJ28" s="63"/>
      <c r="AK28" s="67"/>
      <c r="AL28" s="67"/>
      <c r="AM28" s="67"/>
      <c r="AN28" s="67"/>
      <c r="AO28" s="67"/>
      <c r="AP28" s="67">
        <f t="shared" si="1"/>
        <v>0</v>
      </c>
      <c r="AQ28" s="67"/>
      <c r="AR28" s="32"/>
      <c r="AS28" s="27"/>
      <c r="AU28" s="84">
        <f t="shared" si="2"/>
        <v>3</v>
      </c>
    </row>
    <row r="29" spans="18:47" ht="12.9" customHeight="1" x14ac:dyDescent="0.25">
      <c r="R29" s="43"/>
      <c r="S29" s="44"/>
      <c r="T29" s="84">
        <f t="shared" ca="1" si="0"/>
        <v>2</v>
      </c>
      <c r="U29" s="77">
        <f t="array" aca="1" ref="U29" ca="1">SUM(LARGE(W29:AI29,ROW(INDIRECT("1:8"))))</f>
        <v>2</v>
      </c>
      <c r="V29" s="50" t="s">
        <v>258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2</v>
      </c>
      <c r="AH29" s="63">
        <v>0</v>
      </c>
      <c r="AI29" s="63">
        <v>0</v>
      </c>
      <c r="AJ29" s="63"/>
      <c r="AK29" s="67"/>
      <c r="AL29" s="67"/>
      <c r="AM29" s="67"/>
      <c r="AN29" s="67"/>
      <c r="AO29" s="67"/>
      <c r="AP29" s="67">
        <f t="shared" si="1"/>
        <v>0</v>
      </c>
      <c r="AQ29" s="67"/>
      <c r="AR29" s="32"/>
      <c r="AS29" s="27"/>
      <c r="AU29" s="84">
        <f t="shared" si="2"/>
        <v>2</v>
      </c>
    </row>
    <row r="30" spans="18:47" ht="12.9" customHeight="1" x14ac:dyDescent="0.25">
      <c r="R30" s="43"/>
      <c r="S30" s="44"/>
      <c r="T30" s="84">
        <f t="shared" ca="1" si="0"/>
        <v>2</v>
      </c>
      <c r="U30" s="77">
        <f t="array" aca="1" ref="U30" ca="1">SUM(LARGE(W30:AI30,ROW(INDIRECT("1:8"))))</f>
        <v>2</v>
      </c>
      <c r="V30" s="50" t="s">
        <v>259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2</v>
      </c>
      <c r="AH30" s="63">
        <v>0</v>
      </c>
      <c r="AI30" s="63">
        <v>0</v>
      </c>
      <c r="AJ30" s="63"/>
      <c r="AK30" s="67"/>
      <c r="AL30" s="67"/>
      <c r="AM30" s="67"/>
      <c r="AN30" s="67"/>
      <c r="AO30" s="67"/>
      <c r="AP30" s="67">
        <f t="shared" si="1"/>
        <v>0</v>
      </c>
      <c r="AQ30" s="67"/>
      <c r="AR30" s="32"/>
      <c r="AS30" s="27"/>
      <c r="AU30" s="84">
        <f t="shared" si="2"/>
        <v>2</v>
      </c>
    </row>
    <row r="31" spans="18:47" ht="12.9" customHeight="1" x14ac:dyDescent="0.25">
      <c r="R31" s="43"/>
      <c r="S31" s="44"/>
      <c r="T31" s="46"/>
      <c r="U31" s="46"/>
      <c r="V31" s="50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7"/>
      <c r="AL31" s="67"/>
      <c r="AM31" s="67"/>
      <c r="AN31" s="67"/>
      <c r="AO31" s="67"/>
      <c r="AP31" s="67"/>
      <c r="AQ31" s="67"/>
      <c r="AR31" s="32"/>
      <c r="AS31" s="27"/>
      <c r="AU31" s="46"/>
    </row>
    <row r="32" spans="18:47" ht="8.25" customHeight="1" x14ac:dyDescent="0.25">
      <c r="R32" s="26"/>
      <c r="S32" s="31"/>
      <c r="T32" s="31"/>
      <c r="U32" s="31"/>
      <c r="V32" s="31"/>
      <c r="W32" s="32"/>
      <c r="X32" s="33"/>
      <c r="Y32" s="32"/>
      <c r="Z32" s="32"/>
      <c r="AA32" s="32"/>
      <c r="AB32" s="32"/>
      <c r="AC32" s="34"/>
      <c r="AD32" s="34"/>
      <c r="AE32" s="34"/>
      <c r="AF32" s="34"/>
      <c r="AG32" s="34"/>
      <c r="AH32" s="34"/>
      <c r="AI32" s="34"/>
      <c r="AJ32" s="32"/>
      <c r="AK32" s="34"/>
      <c r="AL32" s="34"/>
      <c r="AM32" s="34"/>
      <c r="AN32" s="34"/>
      <c r="AO32" s="34"/>
      <c r="AP32" s="34"/>
      <c r="AQ32" s="35"/>
      <c r="AR32" s="32"/>
      <c r="AS32" s="27"/>
      <c r="AU32" s="31"/>
    </row>
    <row r="33" spans="3:47" ht="8.25" customHeight="1" x14ac:dyDescent="0.25">
      <c r="R33" s="26"/>
      <c r="S33" s="26"/>
      <c r="T33" s="26"/>
      <c r="U33" s="26"/>
      <c r="V33" s="26"/>
      <c r="W33" s="26"/>
      <c r="X33" s="27"/>
      <c r="Y33" s="27"/>
      <c r="Z33" s="27"/>
      <c r="AA33" s="27"/>
      <c r="AB33" s="27"/>
      <c r="AC33" s="27"/>
      <c r="AD33" s="29"/>
      <c r="AE33" s="29"/>
      <c r="AF33" s="29"/>
      <c r="AG33" s="29"/>
      <c r="AH33" s="29"/>
      <c r="AI33" s="29"/>
      <c r="AJ33" s="29"/>
      <c r="AK33" s="27"/>
      <c r="AL33" s="29"/>
      <c r="AM33" s="29"/>
      <c r="AN33" s="29"/>
      <c r="AO33" s="29"/>
      <c r="AP33" s="29"/>
      <c r="AQ33" s="29"/>
      <c r="AR33" s="30"/>
      <c r="AS33" s="27"/>
      <c r="AU33" s="26"/>
    </row>
    <row r="34" spans="3:47" ht="12.9" customHeight="1" x14ac:dyDescent="0.25"/>
    <row r="35" spans="3:47" ht="12.9" customHeight="1" x14ac:dyDescent="0.25"/>
    <row r="36" spans="3:47" ht="8.25" customHeight="1" x14ac:dyDescent="0.25">
      <c r="C36" s="27"/>
      <c r="D36" s="27"/>
      <c r="E36" s="29"/>
      <c r="F36" s="27"/>
      <c r="G36" s="26"/>
      <c r="H36" s="29"/>
      <c r="I36" s="27"/>
      <c r="J36" s="26"/>
      <c r="K36" s="26"/>
      <c r="L36" s="26"/>
      <c r="M36" s="26"/>
    </row>
    <row r="37" spans="3:47" ht="8.25" customHeight="1" x14ac:dyDescent="0.25">
      <c r="C37" s="27"/>
      <c r="D37" s="32"/>
      <c r="E37" s="34" t="s">
        <v>52</v>
      </c>
      <c r="F37" s="32"/>
      <c r="G37" s="31"/>
      <c r="H37" s="34"/>
      <c r="I37" s="32"/>
      <c r="J37" s="31"/>
      <c r="K37" s="31"/>
      <c r="L37" s="31"/>
      <c r="M37" s="26"/>
    </row>
    <row r="38" spans="3:47" ht="24.9" customHeight="1" x14ac:dyDescent="0.25">
      <c r="C38" s="51"/>
      <c r="D38" s="52"/>
      <c r="E38" s="53" t="s">
        <v>23</v>
      </c>
      <c r="F38" s="53" t="s">
        <v>2</v>
      </c>
      <c r="G38" s="53" t="s">
        <v>24</v>
      </c>
      <c r="H38" s="53" t="s">
        <v>25</v>
      </c>
      <c r="I38" s="53" t="s">
        <v>26</v>
      </c>
      <c r="J38" s="53" t="s">
        <v>27</v>
      </c>
      <c r="K38" s="54" t="s">
        <v>28</v>
      </c>
      <c r="L38" s="55"/>
      <c r="M38" s="56"/>
    </row>
    <row r="39" spans="3:47" ht="12.9" customHeight="1" x14ac:dyDescent="0.25">
      <c r="C39" s="57"/>
      <c r="D39" s="58"/>
      <c r="E39" s="46">
        <f ca="1">RANK(K39,$K$39:$K$64) + COUNTIFS($K$39:$K$64, $K39, $H$39:$H$64, "&gt;" &amp;$H39)  + COUNTIFS($K$39:$K$64, $K39, $H$39:$H$64, $H39,$I$39:$I$64, "&gt;" &amp;$I39)</f>
        <v>1</v>
      </c>
      <c r="F39" s="50" t="str">
        <f>V5</f>
        <v>Sue Graham</v>
      </c>
      <c r="G39" s="48">
        <f>AU5</f>
        <v>64</v>
      </c>
      <c r="H39" s="48">
        <f>AP5+AQ5</f>
        <v>0</v>
      </c>
      <c r="I39" s="48">
        <f>COUNTIF(W5:AI5,"&lt;&gt;"&amp;"")-COUNTIF(W5:AI5,"=0")</f>
        <v>7</v>
      </c>
      <c r="J39" s="77">
        <f ca="1">U5</f>
        <v>64</v>
      </c>
      <c r="K39" s="84">
        <f ca="1">T5</f>
        <v>64</v>
      </c>
      <c r="L39" s="61"/>
      <c r="M39" s="62"/>
    </row>
    <row r="40" spans="3:47" ht="12.9" customHeight="1" x14ac:dyDescent="0.25">
      <c r="C40" s="57"/>
      <c r="D40" s="58"/>
      <c r="E40" s="46">
        <f ca="1">RANK(K40,$K$39:$K$64) + COUNTIFS($K$39:$K$64, $K40, $H$39:$H$64, "&gt;" &amp;$H40)  + COUNTIFS($K$39:$K$64, $K40, $H$39:$H$64, $H40,$I$39:$I$64, "&gt;" &amp;$I40)</f>
        <v>2</v>
      </c>
      <c r="F40" s="50" t="str">
        <f>V6</f>
        <v>Eve Pilley</v>
      </c>
      <c r="G40" s="48">
        <f>AU6</f>
        <v>55</v>
      </c>
      <c r="H40" s="48">
        <f>AP6+AQ6</f>
        <v>5</v>
      </c>
      <c r="I40" s="48">
        <f>COUNTIF(W6:AI6,"&lt;&gt;"&amp;"")-COUNTIF(W6:AI6,"=0")</f>
        <v>6</v>
      </c>
      <c r="J40" s="77">
        <f ca="1">U6</f>
        <v>55</v>
      </c>
      <c r="K40" s="84">
        <f ca="1">T6</f>
        <v>60</v>
      </c>
      <c r="L40" s="61"/>
      <c r="M40" s="62"/>
    </row>
    <row r="41" spans="3:47" ht="12.9" customHeight="1" x14ac:dyDescent="0.25">
      <c r="C41" s="57"/>
      <c r="D41" s="58"/>
      <c r="E41" s="46">
        <f t="shared" ref="E41:E64" ca="1" si="3">RANK(K41,$K$39:$K$64) + COUNTIFS($K$39:$K$64, $K41, $H$39:$H$64, "&gt;" &amp;$H41)  + COUNTIFS($K$39:$K$64, $K41, $H$39:$H$64, $H41,$I$39:$I$64, "&gt;" &amp;$I41)</f>
        <v>3</v>
      </c>
      <c r="F41" s="50" t="str">
        <f>V7</f>
        <v>Sharon Burtenshaw</v>
      </c>
      <c r="G41" s="48">
        <f>AU7</f>
        <v>39</v>
      </c>
      <c r="H41" s="48">
        <f>AP7+AQ7</f>
        <v>5</v>
      </c>
      <c r="I41" s="48">
        <f>COUNTIF(W7:AI7,"&lt;&gt;"&amp;"")-COUNTIF(W7:AI7,"=0")</f>
        <v>6</v>
      </c>
      <c r="J41" s="77">
        <f ca="1">U7</f>
        <v>39</v>
      </c>
      <c r="K41" s="84">
        <f ca="1">T7</f>
        <v>44</v>
      </c>
      <c r="L41" s="61"/>
      <c r="M41" s="62"/>
    </row>
    <row r="42" spans="3:47" ht="12.9" customHeight="1" x14ac:dyDescent="0.25">
      <c r="C42" s="57"/>
      <c r="D42" s="58"/>
      <c r="E42" s="46">
        <f t="shared" ca="1" si="3"/>
        <v>4</v>
      </c>
      <c r="F42" s="50" t="str">
        <f>V8</f>
        <v>Janette Dixon</v>
      </c>
      <c r="G42" s="48">
        <f>AU8</f>
        <v>31</v>
      </c>
      <c r="H42" s="48">
        <f>AP8+AQ8</f>
        <v>10</v>
      </c>
      <c r="I42" s="48">
        <f>COUNTIF(W8:AI8,"&lt;&gt;"&amp;"")-COUNTIF(W8:AI8,"=0")</f>
        <v>6</v>
      </c>
      <c r="J42" s="77">
        <f ca="1">U8</f>
        <v>31</v>
      </c>
      <c r="K42" s="84">
        <f ca="1">T8</f>
        <v>41</v>
      </c>
      <c r="L42" s="61"/>
      <c r="M42" s="62"/>
    </row>
    <row r="43" spans="3:47" ht="12.9" customHeight="1" x14ac:dyDescent="0.25">
      <c r="C43" s="57"/>
      <c r="D43" s="58"/>
      <c r="E43" s="46">
        <f t="shared" ca="1" si="3"/>
        <v>6</v>
      </c>
      <c r="F43" s="50" t="str">
        <f>V9</f>
        <v>Jacqueline Denham</v>
      </c>
      <c r="G43" s="48">
        <f>AU9</f>
        <v>34</v>
      </c>
      <c r="H43" s="48">
        <f>AP9+AQ9</f>
        <v>0</v>
      </c>
      <c r="I43" s="48">
        <f>COUNTIF(W9:AI9,"&lt;&gt;"&amp;"")-COUNTIF(W9:AI9,"=0")</f>
        <v>5</v>
      </c>
      <c r="J43" s="77">
        <f ca="1">U9</f>
        <v>34</v>
      </c>
      <c r="K43" s="84">
        <f ca="1">T9</f>
        <v>34</v>
      </c>
      <c r="L43" s="61"/>
      <c r="M43" s="62"/>
    </row>
    <row r="44" spans="3:47" ht="12.9" customHeight="1" x14ac:dyDescent="0.25">
      <c r="C44" s="57"/>
      <c r="D44" s="58"/>
      <c r="E44" s="46">
        <f t="shared" ca="1" si="3"/>
        <v>5</v>
      </c>
      <c r="F44" s="50" t="str">
        <f t="shared" ref="F44" si="4">V10</f>
        <v>Emily Harman</v>
      </c>
      <c r="G44" s="48">
        <f t="shared" ref="G44" si="5">AU10</f>
        <v>29</v>
      </c>
      <c r="H44" s="48">
        <f t="shared" ref="H44" si="6">AP10+AQ10</f>
        <v>5</v>
      </c>
      <c r="I44" s="48">
        <f t="shared" ref="I44" si="7">COUNTIF(W10:AI10,"&lt;&gt;"&amp;"")-COUNTIF(W10:AI10,"=0")</f>
        <v>3</v>
      </c>
      <c r="J44" s="77">
        <f t="shared" ref="J44" ca="1" si="8">U10</f>
        <v>29</v>
      </c>
      <c r="K44" s="84">
        <f t="shared" ref="K44" ca="1" si="9">T10</f>
        <v>34</v>
      </c>
      <c r="L44" s="61"/>
      <c r="M44" s="62"/>
    </row>
    <row r="45" spans="3:47" ht="12.9" customHeight="1" x14ac:dyDescent="0.25">
      <c r="C45" s="57"/>
      <c r="D45" s="58"/>
      <c r="E45" s="46">
        <f t="shared" ca="1" si="3"/>
        <v>7</v>
      </c>
      <c r="F45" s="50" t="str">
        <f t="shared" ref="F45:F51" si="10">V11</f>
        <v>Sheila Wigglesworth</v>
      </c>
      <c r="G45" s="48">
        <f t="shared" ref="G45:G51" si="11">AU11</f>
        <v>23</v>
      </c>
      <c r="H45" s="48">
        <f t="shared" ref="H45:H51" si="12">AP11+AQ11</f>
        <v>5</v>
      </c>
      <c r="I45" s="48">
        <f t="shared" ref="I45:I51" si="13">COUNTIF(W11:AI11,"&lt;&gt;"&amp;"")-COUNTIF(W11:AI11,"=0")</f>
        <v>3</v>
      </c>
      <c r="J45" s="77">
        <f t="shared" ref="J45:J51" ca="1" si="14">U11</f>
        <v>23</v>
      </c>
      <c r="K45" s="84">
        <f t="shared" ref="K45:K51" ca="1" si="15">T11</f>
        <v>28</v>
      </c>
      <c r="L45" s="61"/>
      <c r="M45" s="62"/>
    </row>
    <row r="46" spans="3:47" ht="12.9" customHeight="1" x14ac:dyDescent="0.25">
      <c r="C46" s="57"/>
      <c r="D46" s="58"/>
      <c r="E46" s="46">
        <f t="shared" ca="1" si="3"/>
        <v>8</v>
      </c>
      <c r="F46" s="50" t="str">
        <f t="shared" si="10"/>
        <v>Hannah Calderwood</v>
      </c>
      <c r="G46" s="48">
        <f t="shared" si="11"/>
        <v>20</v>
      </c>
      <c r="H46" s="48">
        <f t="shared" si="12"/>
        <v>0</v>
      </c>
      <c r="I46" s="48">
        <f t="shared" si="13"/>
        <v>2</v>
      </c>
      <c r="J46" s="77">
        <f t="shared" ca="1" si="14"/>
        <v>20</v>
      </c>
      <c r="K46" s="84">
        <f t="shared" ca="1" si="15"/>
        <v>20</v>
      </c>
      <c r="L46" s="61"/>
      <c r="M46" s="62"/>
    </row>
    <row r="47" spans="3:47" ht="12.9" customHeight="1" x14ac:dyDescent="0.25">
      <c r="C47" s="57"/>
      <c r="D47" s="58"/>
      <c r="E47" s="46">
        <f t="shared" ca="1" si="3"/>
        <v>9</v>
      </c>
      <c r="F47" s="50" t="str">
        <f t="shared" si="10"/>
        <v>Hannah Owen</v>
      </c>
      <c r="G47" s="48">
        <f t="shared" si="11"/>
        <v>13</v>
      </c>
      <c r="H47" s="48">
        <f t="shared" si="12"/>
        <v>5</v>
      </c>
      <c r="I47" s="48">
        <f t="shared" si="13"/>
        <v>2</v>
      </c>
      <c r="J47" s="77">
        <f t="shared" ca="1" si="14"/>
        <v>13</v>
      </c>
      <c r="K47" s="84">
        <f t="shared" ca="1" si="15"/>
        <v>18</v>
      </c>
      <c r="L47" s="61"/>
      <c r="M47" s="62"/>
    </row>
    <row r="48" spans="3:47" ht="12.9" customHeight="1" x14ac:dyDescent="0.25">
      <c r="C48" s="57"/>
      <c r="D48" s="58"/>
      <c r="E48" s="46">
        <f t="shared" ca="1" si="3"/>
        <v>10</v>
      </c>
      <c r="F48" s="50" t="str">
        <f t="shared" si="10"/>
        <v>Rebecca Corbould</v>
      </c>
      <c r="G48" s="48">
        <f t="shared" si="11"/>
        <v>16</v>
      </c>
      <c r="H48" s="48">
        <f t="shared" si="12"/>
        <v>0</v>
      </c>
      <c r="I48" s="48">
        <f t="shared" si="13"/>
        <v>2</v>
      </c>
      <c r="J48" s="77">
        <f t="shared" ca="1" si="14"/>
        <v>16</v>
      </c>
      <c r="K48" s="84">
        <f t="shared" ca="1" si="15"/>
        <v>16</v>
      </c>
      <c r="L48" s="61"/>
      <c r="M48" s="62"/>
    </row>
    <row r="49" spans="3:13" ht="12.9" customHeight="1" x14ac:dyDescent="0.25">
      <c r="C49" s="57"/>
      <c r="D49" s="58"/>
      <c r="E49" s="46">
        <f t="shared" ca="1" si="3"/>
        <v>11</v>
      </c>
      <c r="F49" s="50" t="str">
        <f t="shared" si="10"/>
        <v>Sarah Green</v>
      </c>
      <c r="G49" s="48">
        <f t="shared" si="11"/>
        <v>10</v>
      </c>
      <c r="H49" s="48">
        <f t="shared" si="12"/>
        <v>5</v>
      </c>
      <c r="I49" s="48">
        <f t="shared" si="13"/>
        <v>1</v>
      </c>
      <c r="J49" s="77">
        <f t="shared" ca="1" si="14"/>
        <v>10</v>
      </c>
      <c r="K49" s="84">
        <f t="shared" ca="1" si="15"/>
        <v>15</v>
      </c>
      <c r="L49" s="61"/>
      <c r="M49" s="62"/>
    </row>
    <row r="50" spans="3:13" ht="12.9" customHeight="1" x14ac:dyDescent="0.25">
      <c r="C50" s="57"/>
      <c r="D50" s="58"/>
      <c r="E50" s="46">
        <f t="shared" ca="1" si="3"/>
        <v>12</v>
      </c>
      <c r="F50" s="50" t="str">
        <f t="shared" si="10"/>
        <v>Lauren Walden-Pidding</v>
      </c>
      <c r="G50" s="48">
        <f t="shared" si="11"/>
        <v>15</v>
      </c>
      <c r="H50" s="48">
        <f t="shared" si="12"/>
        <v>0</v>
      </c>
      <c r="I50" s="48">
        <f t="shared" si="13"/>
        <v>2</v>
      </c>
      <c r="J50" s="77">
        <f t="shared" ca="1" si="14"/>
        <v>15</v>
      </c>
      <c r="K50" s="84">
        <f t="shared" ca="1" si="15"/>
        <v>15</v>
      </c>
      <c r="L50" s="61"/>
      <c r="M50" s="62"/>
    </row>
    <row r="51" spans="3:13" ht="12.9" customHeight="1" x14ac:dyDescent="0.25">
      <c r="C51" s="57"/>
      <c r="D51" s="58"/>
      <c r="E51" s="46">
        <f t="shared" ca="1" si="3"/>
        <v>13</v>
      </c>
      <c r="F51" s="50" t="str">
        <f t="shared" si="10"/>
        <v>Rachel Li</v>
      </c>
      <c r="G51" s="48">
        <f t="shared" si="11"/>
        <v>10</v>
      </c>
      <c r="H51" s="48">
        <f t="shared" si="12"/>
        <v>0</v>
      </c>
      <c r="I51" s="48">
        <f t="shared" si="13"/>
        <v>1</v>
      </c>
      <c r="J51" s="77">
        <f t="shared" ca="1" si="14"/>
        <v>10</v>
      </c>
      <c r="K51" s="84">
        <f t="shared" ca="1" si="15"/>
        <v>10</v>
      </c>
      <c r="L51" s="61"/>
      <c r="M51" s="62"/>
    </row>
    <row r="52" spans="3:13" ht="12.9" customHeight="1" x14ac:dyDescent="0.25">
      <c r="C52" s="57"/>
      <c r="D52" s="58"/>
      <c r="E52" s="46">
        <f t="shared" ca="1" si="3"/>
        <v>13</v>
      </c>
      <c r="F52" s="50" t="str">
        <f t="shared" ref="F52" si="16">V18</f>
        <v>Clare Harman</v>
      </c>
      <c r="G52" s="48">
        <f t="shared" ref="G52" si="17">AU18</f>
        <v>10</v>
      </c>
      <c r="H52" s="48">
        <f t="shared" ref="H52" si="18">AP18+AQ18</f>
        <v>0</v>
      </c>
      <c r="I52" s="48">
        <f t="shared" ref="I52" si="19">COUNTIF(W18:AI18,"&lt;&gt;"&amp;"")-COUNTIF(W18:AI18,"=0")</f>
        <v>1</v>
      </c>
      <c r="J52" s="77">
        <f t="shared" ref="J52" ca="1" si="20">U18</f>
        <v>10</v>
      </c>
      <c r="K52" s="84">
        <f t="shared" ref="K52" ca="1" si="21">T18</f>
        <v>10</v>
      </c>
      <c r="L52" s="61"/>
      <c r="M52" s="62"/>
    </row>
    <row r="53" spans="3:13" ht="12.9" customHeight="1" x14ac:dyDescent="0.25">
      <c r="C53" s="57"/>
      <c r="D53" s="58"/>
      <c r="E53" s="46">
        <f t="shared" ca="1" si="3"/>
        <v>15</v>
      </c>
      <c r="F53" s="50" t="str">
        <f t="shared" ref="F53" si="22">V19</f>
        <v>Tetiana Fomenko</v>
      </c>
      <c r="G53" s="48">
        <f t="shared" ref="G53" si="23">AU19</f>
        <v>9</v>
      </c>
      <c r="H53" s="48">
        <f t="shared" ref="H53" si="24">AP19+AQ19</f>
        <v>0</v>
      </c>
      <c r="I53" s="48">
        <f t="shared" ref="I53" si="25">COUNTIF(W19:AI19,"&lt;&gt;"&amp;"")-COUNTIF(W19:AI19,"=0")</f>
        <v>1</v>
      </c>
      <c r="J53" s="77">
        <f t="shared" ref="J53" ca="1" si="26">U19</f>
        <v>9</v>
      </c>
      <c r="K53" s="84">
        <f t="shared" ref="K53" ca="1" si="27">T19</f>
        <v>9</v>
      </c>
      <c r="L53" s="61"/>
      <c r="M53" s="62"/>
    </row>
    <row r="54" spans="3:13" ht="12.9" customHeight="1" x14ac:dyDescent="0.25">
      <c r="C54" s="57"/>
      <c r="D54" s="58"/>
      <c r="E54" s="46">
        <f t="shared" ca="1" si="3"/>
        <v>16</v>
      </c>
      <c r="F54" s="50" t="str">
        <f t="shared" ref="F54:F60" si="28">V20</f>
        <v>Hayley Swayne</v>
      </c>
      <c r="G54" s="48">
        <f t="shared" ref="G54:G60" si="29">AU20</f>
        <v>8</v>
      </c>
      <c r="H54" s="48">
        <f t="shared" ref="H54:H60" si="30">AP20+AQ20</f>
        <v>0</v>
      </c>
      <c r="I54" s="48">
        <f t="shared" ref="I54:I60" si="31">COUNTIF(W20:AI20,"&lt;&gt;"&amp;"")-COUNTIF(W20:AI20,"=0")</f>
        <v>1</v>
      </c>
      <c r="J54" s="77">
        <f t="shared" ref="J54:J60" ca="1" si="32">U20</f>
        <v>8</v>
      </c>
      <c r="K54" s="84">
        <f t="shared" ref="K54:K60" ca="1" si="33">T20</f>
        <v>8</v>
      </c>
      <c r="L54" s="61"/>
      <c r="M54" s="62"/>
    </row>
    <row r="55" spans="3:13" ht="12.9" customHeight="1" x14ac:dyDescent="0.25">
      <c r="C55" s="57"/>
      <c r="D55" s="58"/>
      <c r="E55" s="46">
        <f t="shared" ca="1" si="3"/>
        <v>16</v>
      </c>
      <c r="F55" s="50" t="str">
        <f t="shared" si="28"/>
        <v>Kirsten Lawton</v>
      </c>
      <c r="G55" s="48">
        <f t="shared" si="29"/>
        <v>8</v>
      </c>
      <c r="H55" s="48">
        <f t="shared" si="30"/>
        <v>0</v>
      </c>
      <c r="I55" s="48">
        <f t="shared" si="31"/>
        <v>1</v>
      </c>
      <c r="J55" s="77">
        <f t="shared" ca="1" si="32"/>
        <v>8</v>
      </c>
      <c r="K55" s="84">
        <f t="shared" ca="1" si="33"/>
        <v>8</v>
      </c>
      <c r="L55" s="61"/>
      <c r="M55" s="62"/>
    </row>
    <row r="56" spans="3:13" ht="12.9" customHeight="1" x14ac:dyDescent="0.25">
      <c r="C56" s="57"/>
      <c r="D56" s="58"/>
      <c r="E56" s="46">
        <f t="shared" ca="1" si="3"/>
        <v>16</v>
      </c>
      <c r="F56" s="50" t="str">
        <f t="shared" si="28"/>
        <v>Felicity Hindle</v>
      </c>
      <c r="G56" s="48">
        <f t="shared" si="29"/>
        <v>8</v>
      </c>
      <c r="H56" s="48">
        <f t="shared" si="30"/>
        <v>0</v>
      </c>
      <c r="I56" s="48">
        <f t="shared" si="31"/>
        <v>1</v>
      </c>
      <c r="J56" s="77">
        <f t="shared" ca="1" si="32"/>
        <v>8</v>
      </c>
      <c r="K56" s="84">
        <f t="shared" ca="1" si="33"/>
        <v>8</v>
      </c>
      <c r="L56" s="61"/>
      <c r="M56" s="62"/>
    </row>
    <row r="57" spans="3:13" ht="12.9" customHeight="1" x14ac:dyDescent="0.25">
      <c r="C57" s="57"/>
      <c r="D57" s="58"/>
      <c r="E57" s="46">
        <f t="shared" ca="1" si="3"/>
        <v>19</v>
      </c>
      <c r="F57" s="50" t="str">
        <f t="shared" si="28"/>
        <v>Natasha Harrison</v>
      </c>
      <c r="G57" s="48">
        <f t="shared" si="29"/>
        <v>7</v>
      </c>
      <c r="H57" s="48">
        <f t="shared" si="30"/>
        <v>0</v>
      </c>
      <c r="I57" s="48">
        <f t="shared" si="31"/>
        <v>1</v>
      </c>
      <c r="J57" s="77">
        <f t="shared" ca="1" si="32"/>
        <v>7</v>
      </c>
      <c r="K57" s="84">
        <f t="shared" ca="1" si="33"/>
        <v>7</v>
      </c>
      <c r="L57" s="61"/>
      <c r="M57" s="62"/>
    </row>
    <row r="58" spans="3:13" ht="12.9" customHeight="1" x14ac:dyDescent="0.25">
      <c r="C58" s="57"/>
      <c r="D58" s="58"/>
      <c r="E58" s="46">
        <f t="shared" ca="1" si="3"/>
        <v>19</v>
      </c>
      <c r="F58" s="50" t="str">
        <f t="shared" si="28"/>
        <v>Corinna Sidhu</v>
      </c>
      <c r="G58" s="48">
        <f t="shared" si="29"/>
        <v>7</v>
      </c>
      <c r="H58" s="48">
        <f t="shared" si="30"/>
        <v>0</v>
      </c>
      <c r="I58" s="48">
        <f t="shared" si="31"/>
        <v>1</v>
      </c>
      <c r="J58" s="77">
        <f t="shared" ca="1" si="32"/>
        <v>7</v>
      </c>
      <c r="K58" s="84">
        <f t="shared" ca="1" si="33"/>
        <v>7</v>
      </c>
      <c r="L58" s="61"/>
      <c r="M58" s="62"/>
    </row>
    <row r="59" spans="3:13" ht="12.9" customHeight="1" x14ac:dyDescent="0.25">
      <c r="C59" s="57"/>
      <c r="D59" s="58"/>
      <c r="E59" s="46">
        <f t="shared" ca="1" si="3"/>
        <v>19</v>
      </c>
      <c r="F59" s="50" t="str">
        <f t="shared" si="28"/>
        <v>Elaine Bowen</v>
      </c>
      <c r="G59" s="48">
        <f t="shared" si="29"/>
        <v>7</v>
      </c>
      <c r="H59" s="48">
        <f t="shared" si="30"/>
        <v>0</v>
      </c>
      <c r="I59" s="48">
        <f t="shared" si="31"/>
        <v>1</v>
      </c>
      <c r="J59" s="77">
        <f t="shared" ca="1" si="32"/>
        <v>7</v>
      </c>
      <c r="K59" s="84">
        <f t="shared" ca="1" si="33"/>
        <v>7</v>
      </c>
      <c r="L59" s="61"/>
      <c r="M59" s="62"/>
    </row>
    <row r="60" spans="3:13" ht="12.9" customHeight="1" x14ac:dyDescent="0.25">
      <c r="C60" s="57"/>
      <c r="D60" s="58"/>
      <c r="E60" s="46">
        <f t="shared" ca="1" si="3"/>
        <v>22</v>
      </c>
      <c r="F60" s="50" t="str">
        <f t="shared" si="28"/>
        <v>Fiona Morris</v>
      </c>
      <c r="G60" s="48">
        <f t="shared" si="29"/>
        <v>5</v>
      </c>
      <c r="H60" s="48">
        <f t="shared" si="30"/>
        <v>0</v>
      </c>
      <c r="I60" s="48">
        <f t="shared" si="31"/>
        <v>1</v>
      </c>
      <c r="J60" s="77">
        <f t="shared" ca="1" si="32"/>
        <v>5</v>
      </c>
      <c r="K60" s="84">
        <f t="shared" ca="1" si="33"/>
        <v>5</v>
      </c>
      <c r="L60" s="61"/>
      <c r="M60" s="62"/>
    </row>
    <row r="61" spans="3:13" ht="12.9" customHeight="1" x14ac:dyDescent="0.25">
      <c r="C61" s="57"/>
      <c r="D61" s="58"/>
      <c r="E61" s="46">
        <f t="shared" ca="1" si="3"/>
        <v>23</v>
      </c>
      <c r="F61" s="50" t="str">
        <f t="shared" ref="F61" si="34">V27</f>
        <v>Punita Mark</v>
      </c>
      <c r="G61" s="48">
        <f t="shared" ref="G61" si="35">AU27</f>
        <v>4</v>
      </c>
      <c r="H61" s="48">
        <f t="shared" ref="H61" si="36">AP27+AQ27</f>
        <v>0</v>
      </c>
      <c r="I61" s="48">
        <f t="shared" ref="I61" si="37">COUNTIF(W27:AI27,"&lt;&gt;"&amp;"")-COUNTIF(W27:AI27,"=0")</f>
        <v>1</v>
      </c>
      <c r="J61" s="77">
        <f t="shared" ref="J61" ca="1" si="38">U27</f>
        <v>4</v>
      </c>
      <c r="K61" s="84">
        <f t="shared" ref="K61" ca="1" si="39">T27</f>
        <v>4</v>
      </c>
      <c r="L61" s="61"/>
      <c r="M61" s="62"/>
    </row>
    <row r="62" spans="3:13" ht="12.9" customHeight="1" x14ac:dyDescent="0.25">
      <c r="C62" s="57"/>
      <c r="D62" s="58"/>
      <c r="E62" s="46">
        <f t="shared" ca="1" si="3"/>
        <v>24</v>
      </c>
      <c r="F62" s="50" t="str">
        <f t="shared" ref="F62" si="40">V28</f>
        <v>Kayleigh Stanbury</v>
      </c>
      <c r="G62" s="48">
        <f t="shared" ref="G62" si="41">AU28</f>
        <v>3</v>
      </c>
      <c r="H62" s="48">
        <f t="shared" ref="H62" si="42">AP28+AQ28</f>
        <v>0</v>
      </c>
      <c r="I62" s="48">
        <f t="shared" ref="I62" si="43">COUNTIF(W28:AI28,"&lt;&gt;"&amp;"")-COUNTIF(W28:AI28,"=0")</f>
        <v>1</v>
      </c>
      <c r="J62" s="77">
        <f t="shared" ref="J62" ca="1" si="44">U28</f>
        <v>3</v>
      </c>
      <c r="K62" s="84">
        <f t="shared" ref="K62" ca="1" si="45">T28</f>
        <v>3</v>
      </c>
      <c r="L62" s="61"/>
      <c r="M62" s="62"/>
    </row>
    <row r="63" spans="3:13" ht="12.9" customHeight="1" x14ac:dyDescent="0.25">
      <c r="C63" s="57"/>
      <c r="D63" s="58"/>
      <c r="E63" s="46">
        <f t="shared" ca="1" si="3"/>
        <v>25</v>
      </c>
      <c r="F63" s="50" t="str">
        <f t="shared" ref="F63:F64" si="46">V29</f>
        <v>Susannah Whyte</v>
      </c>
      <c r="G63" s="48">
        <f t="shared" ref="G63:G64" si="47">AU29</f>
        <v>2</v>
      </c>
      <c r="H63" s="48">
        <f t="shared" ref="H63:H64" si="48">AP29+AQ29</f>
        <v>0</v>
      </c>
      <c r="I63" s="48">
        <f t="shared" ref="I63:I64" si="49">COUNTIF(W29:AI29,"&lt;&gt;"&amp;"")-COUNTIF(W29:AI29,"=0")</f>
        <v>1</v>
      </c>
      <c r="J63" s="77">
        <f t="shared" ref="J63:J64" ca="1" si="50">U29</f>
        <v>2</v>
      </c>
      <c r="K63" s="84">
        <f t="shared" ref="K63:K64" ca="1" si="51">T29</f>
        <v>2</v>
      </c>
      <c r="L63" s="61"/>
      <c r="M63" s="62"/>
    </row>
    <row r="64" spans="3:13" ht="12.9" customHeight="1" x14ac:dyDescent="0.25">
      <c r="C64" s="57"/>
      <c r="D64" s="58"/>
      <c r="E64" s="46">
        <f t="shared" ca="1" si="3"/>
        <v>25</v>
      </c>
      <c r="F64" s="50" t="str">
        <f t="shared" si="46"/>
        <v>Anne-marie Osborne</v>
      </c>
      <c r="G64" s="48">
        <f t="shared" si="47"/>
        <v>2</v>
      </c>
      <c r="H64" s="48">
        <f t="shared" si="48"/>
        <v>0</v>
      </c>
      <c r="I64" s="48">
        <f t="shared" si="49"/>
        <v>1</v>
      </c>
      <c r="J64" s="77">
        <f t="shared" ca="1" si="50"/>
        <v>2</v>
      </c>
      <c r="K64" s="84">
        <f t="shared" ca="1" si="51"/>
        <v>2</v>
      </c>
      <c r="L64" s="61"/>
      <c r="M64" s="62"/>
    </row>
    <row r="65" spans="3:13" ht="12.9" customHeight="1" x14ac:dyDescent="0.25">
      <c r="C65" s="57"/>
      <c r="D65" s="58"/>
      <c r="E65" s="46"/>
      <c r="F65" s="50"/>
      <c r="G65" s="48"/>
      <c r="H65" s="48"/>
      <c r="I65" s="48"/>
      <c r="J65" s="77"/>
      <c r="K65" s="84"/>
      <c r="L65" s="61"/>
      <c r="M65" s="62"/>
    </row>
    <row r="66" spans="3:13" ht="8.25" customHeight="1" x14ac:dyDescent="0.25">
      <c r="C66" s="27"/>
      <c r="D66" s="32"/>
      <c r="E66" s="34"/>
      <c r="F66" s="32"/>
      <c r="G66" s="31"/>
      <c r="H66" s="34"/>
      <c r="I66" s="32"/>
      <c r="J66" s="31"/>
      <c r="K66" s="31"/>
      <c r="L66" s="31"/>
      <c r="M66" s="26"/>
    </row>
    <row r="67" spans="3:13" ht="8.25" customHeight="1" x14ac:dyDescent="0.25">
      <c r="C67" s="27"/>
      <c r="D67" s="27"/>
      <c r="E67" s="29"/>
      <c r="F67" s="27"/>
      <c r="G67" s="26"/>
      <c r="H67" s="29"/>
      <c r="I67" s="27"/>
      <c r="J67" s="26"/>
      <c r="K67" s="26"/>
      <c r="L67" s="26"/>
      <c r="M67" s="26"/>
    </row>
    <row r="68" spans="3:13" ht="12.9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 Club Champs</vt:lpstr>
      <vt:lpstr>2023 Freshers races</vt:lpstr>
      <vt:lpstr>2023 Freshers tables</vt:lpstr>
      <vt:lpstr>Men D1 2023</vt:lpstr>
      <vt:lpstr>Men D2 2023</vt:lpstr>
      <vt:lpstr>Ladies D1 2023</vt:lpstr>
      <vt:lpstr>Ladies D2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BerwynPJ</dc:creator>
  <cp:lastModifiedBy>Berwyn Prichard-Jones</cp:lastModifiedBy>
  <dcterms:created xsi:type="dcterms:W3CDTF">2018-12-10T11:48:32Z</dcterms:created>
  <dcterms:modified xsi:type="dcterms:W3CDTF">2023-12-11T18:40:31Z</dcterms:modified>
</cp:coreProperties>
</file>