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TRWebsite\Website\Website\Results\Club Champs 22\"/>
    </mc:Choice>
  </mc:AlternateContent>
  <xr:revisionPtr revIDLastSave="0" documentId="13_ncr:1_{8286206E-71C5-48DA-B83D-2CDCCB43C646}" xr6:coauthVersionLast="47" xr6:coauthVersionMax="47" xr10:uidLastSave="{00000000-0000-0000-0000-000000000000}"/>
  <bookViews>
    <workbookView xWindow="-108" yWindow="-108" windowWidth="23256" windowHeight="12576" tabRatio="635" activeTab="4" xr2:uid="{00000000-000D-0000-FFFF-FFFF00000000}"/>
  </bookViews>
  <sheets>
    <sheet name="2022 Club Champs" sheetId="16" r:id="rId1"/>
    <sheet name="2022 Freshers races" sheetId="22" r:id="rId2"/>
    <sheet name="2022 Freshers tables" sheetId="23" r:id="rId3"/>
    <sheet name="Men D1 2022" sheetId="17" r:id="rId4"/>
    <sheet name="Men D2 2022" sheetId="18" r:id="rId5"/>
    <sheet name="Ladies D1 2022" sheetId="19" r:id="rId6"/>
    <sheet name="Ladies D2 2022" sheetId="20" r:id="rId7"/>
  </sheets>
  <definedNames>
    <definedName name="_xlnm._FilterDatabase" localSheetId="2" hidden="1">'2022 Freshers tables'!$S$4:$AM$18</definedName>
    <definedName name="_xlnm._FilterDatabase" localSheetId="5" hidden="1">'Ladies D1 2022'!$T$4:$AU$13</definedName>
    <definedName name="_xlnm._FilterDatabase" localSheetId="6" hidden="1">'Ladies D2 2022'!$T$4:$AU$23</definedName>
    <definedName name="_xlnm._FilterDatabase" localSheetId="3" hidden="1">'Men D1 2022'!$S$4:$AT$16</definedName>
    <definedName name="_xlnm._FilterDatabase" localSheetId="4" hidden="1">'Men D2 2022'!$S$4:$AT$33</definedName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0" l="1"/>
  <c r="G51" i="20"/>
  <c r="H51" i="20"/>
  <c r="I51" i="20"/>
  <c r="AU14" i="20"/>
  <c r="E70" i="18"/>
  <c r="F70" i="18"/>
  <c r="G70" i="18"/>
  <c r="H70" i="18"/>
  <c r="AT18" i="18"/>
  <c r="AO18" i="18"/>
  <c r="F29" i="23"/>
  <c r="F30" i="23"/>
  <c r="F31" i="23"/>
  <c r="F32" i="23"/>
  <c r="F33" i="23"/>
  <c r="F34" i="23"/>
  <c r="F35" i="23"/>
  <c r="F36" i="23"/>
  <c r="F37" i="23"/>
  <c r="F38" i="23"/>
  <c r="F28" i="23"/>
  <c r="AQ6" i="23"/>
  <c r="AQ7" i="23"/>
  <c r="AQ8" i="23"/>
  <c r="AQ9" i="23"/>
  <c r="AQ10" i="23"/>
  <c r="AQ11" i="23"/>
  <c r="AQ12" i="23"/>
  <c r="AQ13" i="23"/>
  <c r="AQ14" i="23"/>
  <c r="AQ15" i="23"/>
  <c r="AQ16" i="23"/>
  <c r="F39" i="23" s="1"/>
  <c r="AQ17" i="23"/>
  <c r="F40" i="23" s="1"/>
  <c r="AQ18" i="23"/>
  <c r="F41" i="23" s="1"/>
  <c r="AQ5" i="23"/>
  <c r="G25" i="19"/>
  <c r="G31" i="19"/>
  <c r="AU6" i="20"/>
  <c r="G34" i="20" s="1"/>
  <c r="AU7" i="20"/>
  <c r="G35" i="20" s="1"/>
  <c r="AU8" i="20"/>
  <c r="G36" i="20" s="1"/>
  <c r="AU9" i="20"/>
  <c r="G37" i="20" s="1"/>
  <c r="AU10" i="20"/>
  <c r="G38" i="20" s="1"/>
  <c r="AU11" i="20"/>
  <c r="G39" i="20" s="1"/>
  <c r="AU12" i="20"/>
  <c r="G40" i="20" s="1"/>
  <c r="AU13" i="20"/>
  <c r="G41" i="20" s="1"/>
  <c r="AU15" i="20"/>
  <c r="G43" i="20" s="1"/>
  <c r="AU16" i="20"/>
  <c r="AU17" i="20"/>
  <c r="AU18" i="20"/>
  <c r="AU19" i="20"/>
  <c r="AU20" i="20"/>
  <c r="AU21" i="20"/>
  <c r="AU22" i="20"/>
  <c r="AU23" i="20"/>
  <c r="AU5" i="20"/>
  <c r="G33" i="20" s="1"/>
  <c r="AU6" i="19"/>
  <c r="G24" i="19" s="1"/>
  <c r="AU7" i="19"/>
  <c r="AU8" i="19"/>
  <c r="G26" i="19" s="1"/>
  <c r="AU10" i="19"/>
  <c r="AU9" i="19"/>
  <c r="G28" i="19" s="1"/>
  <c r="AU11" i="19"/>
  <c r="G29" i="19" s="1"/>
  <c r="AU12" i="19"/>
  <c r="G30" i="19" s="1"/>
  <c r="AU13" i="19"/>
  <c r="AU5" i="19"/>
  <c r="G23" i="19" s="1"/>
  <c r="AT33" i="18"/>
  <c r="AT6" i="18"/>
  <c r="F43" i="18" s="1"/>
  <c r="AT8" i="18"/>
  <c r="F44" i="18" s="1"/>
  <c r="AT9" i="18"/>
  <c r="F45" i="18" s="1"/>
  <c r="AT11" i="18"/>
  <c r="AT12" i="18"/>
  <c r="AT13" i="18"/>
  <c r="AT14" i="18"/>
  <c r="AT7" i="18"/>
  <c r="AT15" i="18"/>
  <c r="F51" i="18" s="1"/>
  <c r="AT16" i="18"/>
  <c r="AT10" i="18"/>
  <c r="F53" i="18" s="1"/>
  <c r="AT17" i="18"/>
  <c r="F54" i="18" s="1"/>
  <c r="AT19" i="18"/>
  <c r="F55" i="18" s="1"/>
  <c r="AT20" i="18"/>
  <c r="AT21" i="18"/>
  <c r="F57" i="18" s="1"/>
  <c r="AT22" i="18"/>
  <c r="AT23" i="18"/>
  <c r="F59" i="18" s="1"/>
  <c r="AT24" i="18"/>
  <c r="F60" i="18" s="1"/>
  <c r="AT25" i="18"/>
  <c r="F61" i="18" s="1"/>
  <c r="AT26" i="18"/>
  <c r="AT27" i="18"/>
  <c r="AT28" i="18"/>
  <c r="AT29" i="18"/>
  <c r="F65" i="18" s="1"/>
  <c r="AT30" i="18"/>
  <c r="AT31" i="18"/>
  <c r="F67" i="18" s="1"/>
  <c r="AT32" i="18"/>
  <c r="F68" i="18" s="1"/>
  <c r="AT5" i="18"/>
  <c r="F42" i="18" s="1"/>
  <c r="F33" i="17"/>
  <c r="F36" i="17"/>
  <c r="AT5" i="17"/>
  <c r="AT7" i="17"/>
  <c r="F28" i="17" s="1"/>
  <c r="AT8" i="17"/>
  <c r="F29" i="17" s="1"/>
  <c r="AT9" i="17"/>
  <c r="F30" i="17" s="1"/>
  <c r="AT10" i="17"/>
  <c r="F31" i="17" s="1"/>
  <c r="AT11" i="17"/>
  <c r="F32" i="17" s="1"/>
  <c r="AT13" i="17"/>
  <c r="F34" i="17" s="1"/>
  <c r="AT14" i="17"/>
  <c r="AT12" i="17"/>
  <c r="AT15" i="17"/>
  <c r="AT16" i="17"/>
  <c r="F37" i="17" s="1"/>
  <c r="AT6" i="17"/>
  <c r="F26" i="17" s="1"/>
  <c r="U14" i="20" a="1"/>
  <c r="T18" i="18" a="1"/>
  <c r="G44" i="20" l="1"/>
  <c r="G45" i="20"/>
  <c r="G49" i="20"/>
  <c r="G48" i="20"/>
  <c r="G50" i="20"/>
  <c r="G42" i="20"/>
  <c r="G47" i="20"/>
  <c r="G46" i="20"/>
  <c r="U14" i="20"/>
  <c r="T14" i="20" s="1"/>
  <c r="F49" i="18"/>
  <c r="F64" i="18"/>
  <c r="F56" i="18"/>
  <c r="F48" i="18"/>
  <c r="F63" i="18"/>
  <c r="F66" i="18"/>
  <c r="F58" i="18"/>
  <c r="F50" i="18"/>
  <c r="F69" i="18"/>
  <c r="F47" i="18"/>
  <c r="F46" i="18"/>
  <c r="F62" i="18"/>
  <c r="F52" i="18"/>
  <c r="T18" i="18"/>
  <c r="S18" i="18" s="1"/>
  <c r="G27" i="19"/>
  <c r="F35" i="17"/>
  <c r="F27" i="17"/>
  <c r="F50" i="20"/>
  <c r="H50" i="20"/>
  <c r="I50" i="20"/>
  <c r="E68" i="18"/>
  <c r="H68" i="18"/>
  <c r="E69" i="18"/>
  <c r="H69" i="18"/>
  <c r="AO20" i="18"/>
  <c r="AO27" i="18"/>
  <c r="F47" i="20"/>
  <c r="I47" i="20"/>
  <c r="F48" i="20"/>
  <c r="I48" i="20"/>
  <c r="F49" i="20"/>
  <c r="I49" i="20"/>
  <c r="E67" i="18"/>
  <c r="H67" i="18"/>
  <c r="AO22" i="18"/>
  <c r="E66" i="18"/>
  <c r="H66" i="18"/>
  <c r="AO14" i="18"/>
  <c r="T33" i="18" a="1"/>
  <c r="U18" i="20" a="1"/>
  <c r="U17" i="20" a="1"/>
  <c r="T22" i="18" a="1"/>
  <c r="T14" i="18" a="1"/>
  <c r="U12" i="20" a="1"/>
  <c r="U13" i="20" a="1"/>
  <c r="T20" i="18" a="1"/>
  <c r="T27" i="18" a="1"/>
  <c r="U13" i="20" l="1"/>
  <c r="T27" i="18"/>
  <c r="T20" i="18"/>
  <c r="U18" i="20"/>
  <c r="U12" i="20"/>
  <c r="U17" i="20"/>
  <c r="T22" i="18"/>
  <c r="T14" i="18"/>
  <c r="S14" i="18" s="1"/>
  <c r="T33" i="18"/>
  <c r="I70" i="18" s="1"/>
  <c r="AO33" i="18"/>
  <c r="F46" i="20"/>
  <c r="I46" i="20"/>
  <c r="F41" i="20"/>
  <c r="F42" i="20"/>
  <c r="F43" i="20"/>
  <c r="F44" i="20"/>
  <c r="F45" i="20"/>
  <c r="E64" i="18"/>
  <c r="H64" i="18"/>
  <c r="E55" i="18"/>
  <c r="H55" i="18"/>
  <c r="E56" i="18"/>
  <c r="H56" i="18"/>
  <c r="E57" i="18"/>
  <c r="H57" i="18"/>
  <c r="E58" i="18"/>
  <c r="H58" i="18"/>
  <c r="E59" i="18"/>
  <c r="H59" i="18"/>
  <c r="E60" i="18"/>
  <c r="H60" i="18"/>
  <c r="E61" i="18"/>
  <c r="H61" i="18"/>
  <c r="E62" i="18"/>
  <c r="H62" i="18"/>
  <c r="E63" i="18"/>
  <c r="H63" i="18"/>
  <c r="AO29" i="18"/>
  <c r="AO30" i="18"/>
  <c r="AO31" i="18"/>
  <c r="AO32" i="18"/>
  <c r="G68" i="18" s="1"/>
  <c r="E38" i="23"/>
  <c r="H38" i="23"/>
  <c r="E39" i="23"/>
  <c r="H39" i="23"/>
  <c r="E40" i="23"/>
  <c r="H40" i="23"/>
  <c r="E41" i="23"/>
  <c r="H41" i="23"/>
  <c r="AL13" i="23"/>
  <c r="AL14" i="23"/>
  <c r="G37" i="23" s="1"/>
  <c r="AL15" i="23"/>
  <c r="G38" i="23" s="1"/>
  <c r="AL16" i="23"/>
  <c r="G39" i="23" s="1"/>
  <c r="AL17" i="23"/>
  <c r="G40" i="23" s="1"/>
  <c r="AL18" i="23"/>
  <c r="G41" i="23" s="1"/>
  <c r="E54" i="18"/>
  <c r="H54" i="18"/>
  <c r="H53" i="18"/>
  <c r="E53" i="18"/>
  <c r="AO9" i="18"/>
  <c r="AO13" i="18"/>
  <c r="AO11" i="18"/>
  <c r="AO21" i="18"/>
  <c r="AO24" i="18"/>
  <c r="AO25" i="18"/>
  <c r="AO26" i="18"/>
  <c r="AO28" i="18"/>
  <c r="H37" i="23"/>
  <c r="E37" i="23"/>
  <c r="AL12" i="23"/>
  <c r="H48" i="18"/>
  <c r="H49" i="18"/>
  <c r="H50" i="18"/>
  <c r="H51" i="18"/>
  <c r="E52" i="18"/>
  <c r="E51" i="18"/>
  <c r="E50" i="18"/>
  <c r="E48" i="18"/>
  <c r="E49" i="18"/>
  <c r="F37" i="20"/>
  <c r="F36" i="20"/>
  <c r="E36" i="23"/>
  <c r="H36" i="23"/>
  <c r="AL11" i="23"/>
  <c r="H35" i="23"/>
  <c r="E35" i="23"/>
  <c r="AL7" i="23"/>
  <c r="H34" i="23"/>
  <c r="E34" i="23"/>
  <c r="H33" i="23"/>
  <c r="E33" i="23"/>
  <c r="H32" i="23"/>
  <c r="E32" i="23"/>
  <c r="H31" i="23"/>
  <c r="E31" i="23"/>
  <c r="H30" i="23"/>
  <c r="E30" i="23"/>
  <c r="H29" i="23"/>
  <c r="E29" i="23"/>
  <c r="H28" i="23"/>
  <c r="E28" i="23"/>
  <c r="AL8" i="23"/>
  <c r="AL5" i="23"/>
  <c r="AL10" i="23"/>
  <c r="AL6" i="23"/>
  <c r="AL9" i="23"/>
  <c r="I45" i="20"/>
  <c r="H45" i="20"/>
  <c r="I43" i="20"/>
  <c r="I44" i="20"/>
  <c r="AO23" i="18"/>
  <c r="AP16" i="20"/>
  <c r="I42" i="20"/>
  <c r="H52" i="18"/>
  <c r="I41" i="20"/>
  <c r="AO12" i="18"/>
  <c r="AO16" i="18"/>
  <c r="AO6" i="18"/>
  <c r="AO7" i="18"/>
  <c r="I40" i="20"/>
  <c r="F40" i="20"/>
  <c r="F39" i="20"/>
  <c r="F24" i="19"/>
  <c r="F25" i="19"/>
  <c r="F26" i="19"/>
  <c r="F27" i="19"/>
  <c r="F28" i="19"/>
  <c r="F29" i="19"/>
  <c r="F30" i="19"/>
  <c r="F31" i="19"/>
  <c r="F23" i="19"/>
  <c r="AO15" i="18"/>
  <c r="E43" i="18"/>
  <c r="E44" i="18"/>
  <c r="E45" i="18"/>
  <c r="E46" i="18"/>
  <c r="E47" i="18"/>
  <c r="E42" i="18"/>
  <c r="F34" i="20"/>
  <c r="F35" i="20"/>
  <c r="F38" i="20"/>
  <c r="F33" i="20"/>
  <c r="E27" i="17"/>
  <c r="E28" i="17"/>
  <c r="E29" i="17"/>
  <c r="E30" i="17"/>
  <c r="E31" i="17"/>
  <c r="E32" i="17"/>
  <c r="E33" i="17"/>
  <c r="E34" i="17"/>
  <c r="E35" i="17"/>
  <c r="E36" i="17"/>
  <c r="E37" i="17"/>
  <c r="E26" i="17"/>
  <c r="I35" i="20"/>
  <c r="I36" i="20"/>
  <c r="I37" i="20"/>
  <c r="I38" i="20"/>
  <c r="I39" i="20"/>
  <c r="AP8" i="20"/>
  <c r="AP7" i="20"/>
  <c r="AP20" i="20"/>
  <c r="AP11" i="20"/>
  <c r="AP15" i="20"/>
  <c r="H47" i="18"/>
  <c r="U21" i="20" a="1"/>
  <c r="U15" i="20" a="1"/>
  <c r="U5" i="20" a="1"/>
  <c r="T8" i="23" a="1"/>
  <c r="T6" i="23" a="1"/>
  <c r="U22" i="20" a="1"/>
  <c r="T14" i="23" a="1"/>
  <c r="U23" i="20" a="1"/>
  <c r="U11" i="20" a="1"/>
  <c r="U9" i="20" a="1"/>
  <c r="U20" i="20" a="1"/>
  <c r="T15" i="23" a="1"/>
  <c r="T16" i="23" a="1"/>
  <c r="T10" i="23" a="1"/>
  <c r="T32" i="18" a="1"/>
  <c r="T5" i="23" a="1"/>
  <c r="U8" i="19" a="1"/>
  <c r="U9" i="19" a="1"/>
  <c r="T18" i="23" a="1"/>
  <c r="U5" i="19" a="1"/>
  <c r="T9" i="23" a="1"/>
  <c r="U6" i="19" a="1"/>
  <c r="U6" i="20" a="1"/>
  <c r="U7" i="19" a="1"/>
  <c r="U12" i="19" a="1"/>
  <c r="T11" i="23" a="1"/>
  <c r="T13" i="23" a="1"/>
  <c r="T31" i="18" a="1"/>
  <c r="U11" i="19" a="1"/>
  <c r="U13" i="19" a="1"/>
  <c r="T12" i="23" a="1"/>
  <c r="T30" i="18" a="1"/>
  <c r="U8" i="20" a="1"/>
  <c r="T17" i="23" a="1"/>
  <c r="U10" i="20" a="1"/>
  <c r="U19" i="20" a="1"/>
  <c r="U10" i="19" a="1"/>
  <c r="T7" i="23" a="1"/>
  <c r="T29" i="18" a="1"/>
  <c r="U16" i="20" a="1"/>
  <c r="U7" i="20" a="1"/>
  <c r="G69" i="18" l="1"/>
  <c r="H43" i="20"/>
  <c r="T13" i="20"/>
  <c r="S20" i="18"/>
  <c r="S27" i="18"/>
  <c r="G60" i="18"/>
  <c r="H46" i="20"/>
  <c r="T18" i="20"/>
  <c r="T17" i="20"/>
  <c r="T12" i="20"/>
  <c r="G58" i="18"/>
  <c r="G64" i="18"/>
  <c r="G66" i="18"/>
  <c r="G67" i="18"/>
  <c r="S22" i="18"/>
  <c r="G61" i="18"/>
  <c r="G59" i="18"/>
  <c r="G57" i="18"/>
  <c r="G63" i="18"/>
  <c r="G62" i="18"/>
  <c r="G65" i="18"/>
  <c r="U23" i="20"/>
  <c r="J51" i="20" s="1"/>
  <c r="T31" i="18"/>
  <c r="T30" i="18"/>
  <c r="T32" i="18"/>
  <c r="I69" i="18" s="1"/>
  <c r="T29" i="18"/>
  <c r="T15" i="23"/>
  <c r="T17" i="23"/>
  <c r="T16" i="23"/>
  <c r="T18" i="23"/>
  <c r="G34" i="23"/>
  <c r="G36" i="23"/>
  <c r="T12" i="23"/>
  <c r="S12" i="23" s="1"/>
  <c r="G30" i="23"/>
  <c r="G32" i="23"/>
  <c r="G28" i="23"/>
  <c r="T11" i="23"/>
  <c r="G29" i="23"/>
  <c r="G31" i="23"/>
  <c r="G33" i="23"/>
  <c r="G35" i="23"/>
  <c r="T7" i="23"/>
  <c r="T10" i="23"/>
  <c r="T13" i="23"/>
  <c r="T9" i="23"/>
  <c r="T8" i="23"/>
  <c r="T5" i="23"/>
  <c r="T14" i="23"/>
  <c r="T6" i="23"/>
  <c r="U22" i="20"/>
  <c r="U19" i="20"/>
  <c r="U16" i="20"/>
  <c r="U11" i="20"/>
  <c r="U21" i="20"/>
  <c r="U5" i="20"/>
  <c r="U9" i="20"/>
  <c r="U7" i="20"/>
  <c r="U20" i="20"/>
  <c r="U15" i="20"/>
  <c r="U8" i="20"/>
  <c r="U6" i="20"/>
  <c r="U10" i="20"/>
  <c r="U9" i="19"/>
  <c r="U10" i="19"/>
  <c r="U6" i="19"/>
  <c r="U5" i="19"/>
  <c r="U12" i="19"/>
  <c r="U13" i="19"/>
  <c r="U8" i="19"/>
  <c r="U11" i="19"/>
  <c r="U7" i="19"/>
  <c r="I34" i="20"/>
  <c r="I33" i="20"/>
  <c r="AP10" i="20"/>
  <c r="AP6" i="20"/>
  <c r="H40" i="20" s="1"/>
  <c r="AP5" i="20"/>
  <c r="AP21" i="20"/>
  <c r="H49" i="20" s="1"/>
  <c r="AP9" i="20"/>
  <c r="I31" i="19"/>
  <c r="AP11" i="19"/>
  <c r="AP7" i="19"/>
  <c r="AP8" i="19"/>
  <c r="AP5" i="19"/>
  <c r="AP9" i="19"/>
  <c r="AP12" i="19"/>
  <c r="AP13" i="19"/>
  <c r="AP10" i="19"/>
  <c r="I24" i="19"/>
  <c r="I25" i="19"/>
  <c r="I26" i="19"/>
  <c r="I27" i="19"/>
  <c r="I28" i="19"/>
  <c r="I29" i="19"/>
  <c r="I30" i="19"/>
  <c r="I23" i="19"/>
  <c r="AP6" i="19"/>
  <c r="H24" i="19" s="1"/>
  <c r="H43" i="18"/>
  <c r="H44" i="18"/>
  <c r="H45" i="18"/>
  <c r="H46" i="18"/>
  <c r="H42" i="18"/>
  <c r="AO8" i="18"/>
  <c r="AO5" i="18"/>
  <c r="AO19" i="18"/>
  <c r="G48" i="18" s="1"/>
  <c r="AO10" i="18"/>
  <c r="AO17" i="18"/>
  <c r="G51" i="18" s="1"/>
  <c r="H27" i="17"/>
  <c r="H28" i="17"/>
  <c r="H29" i="17"/>
  <c r="H30" i="17"/>
  <c r="H31" i="17"/>
  <c r="H32" i="17"/>
  <c r="H33" i="17"/>
  <c r="H34" i="17"/>
  <c r="H35" i="17"/>
  <c r="H36" i="17"/>
  <c r="H37" i="17"/>
  <c r="H26" i="17"/>
  <c r="AO7" i="17"/>
  <c r="AO6" i="17"/>
  <c r="AO16" i="17"/>
  <c r="AO15" i="17"/>
  <c r="AO12" i="17"/>
  <c r="AO8" i="17"/>
  <c r="AO10" i="17"/>
  <c r="AO9" i="17"/>
  <c r="AO14" i="17"/>
  <c r="AO13" i="17"/>
  <c r="AO11" i="17"/>
  <c r="AO5" i="17"/>
  <c r="T12" i="18" a="1"/>
  <c r="T26" i="18" a="1"/>
  <c r="T16" i="18" a="1"/>
  <c r="T24" i="18" a="1"/>
  <c r="T21" i="18" a="1"/>
  <c r="T13" i="17" a="1"/>
  <c r="T12" i="17" a="1"/>
  <c r="T5" i="18" a="1"/>
  <c r="T14" i="17" a="1"/>
  <c r="T28" i="18" a="1"/>
  <c r="T23" i="18" a="1"/>
  <c r="T11" i="17" a="1"/>
  <c r="T8" i="17" a="1"/>
  <c r="T7" i="17" a="1"/>
  <c r="T15" i="18" a="1"/>
  <c r="T15" i="17" a="1"/>
  <c r="T17" i="18" a="1"/>
  <c r="T11" i="18" a="1"/>
  <c r="T16" i="17" a="1"/>
  <c r="T10" i="18" a="1"/>
  <c r="T10" i="17" a="1"/>
  <c r="T6" i="17" a="1"/>
  <c r="T19" i="18" a="1"/>
  <c r="T5" i="17" a="1"/>
  <c r="T13" i="18" a="1"/>
  <c r="T7" i="18" a="1"/>
  <c r="T6" i="18" a="1"/>
  <c r="T8" i="18" a="1"/>
  <c r="T9" i="17" a="1"/>
  <c r="T25" i="18" a="1"/>
  <c r="T9" i="18" a="1"/>
  <c r="G56" i="18" l="1"/>
  <c r="J50" i="20"/>
  <c r="J49" i="20"/>
  <c r="H47" i="20"/>
  <c r="H48" i="20"/>
  <c r="I68" i="18"/>
  <c r="I67" i="18"/>
  <c r="J47" i="20"/>
  <c r="J48" i="20"/>
  <c r="I66" i="18"/>
  <c r="H31" i="19"/>
  <c r="G53" i="18"/>
  <c r="H30" i="19"/>
  <c r="G55" i="18"/>
  <c r="H65" i="18"/>
  <c r="H26" i="19"/>
  <c r="T23" i="20"/>
  <c r="K51" i="20" s="1"/>
  <c r="J46" i="20"/>
  <c r="H25" i="19"/>
  <c r="S32" i="18"/>
  <c r="S31" i="18"/>
  <c r="S29" i="18"/>
  <c r="S30" i="18"/>
  <c r="G49" i="18"/>
  <c r="G54" i="18"/>
  <c r="G50" i="18"/>
  <c r="G37" i="17"/>
  <c r="S15" i="23"/>
  <c r="J38" i="23" s="1"/>
  <c r="I38" i="23"/>
  <c r="S17" i="23"/>
  <c r="J40" i="23" s="1"/>
  <c r="I40" i="23"/>
  <c r="S18" i="23"/>
  <c r="J41" i="23" s="1"/>
  <c r="I41" i="23"/>
  <c r="S16" i="23"/>
  <c r="J39" i="23" s="1"/>
  <c r="I39" i="23"/>
  <c r="G52" i="18"/>
  <c r="G36" i="17"/>
  <c r="I37" i="23"/>
  <c r="S11" i="23"/>
  <c r="I36" i="23"/>
  <c r="I35" i="23"/>
  <c r="S7" i="23"/>
  <c r="S14" i="23"/>
  <c r="J37" i="23" s="1"/>
  <c r="I33" i="23"/>
  <c r="I28" i="23"/>
  <c r="S9" i="23"/>
  <c r="I31" i="23"/>
  <c r="S10" i="23"/>
  <c r="I32" i="23"/>
  <c r="S5" i="23"/>
  <c r="I34" i="23"/>
  <c r="S8" i="23"/>
  <c r="S6" i="23"/>
  <c r="I29" i="23"/>
  <c r="I30" i="23"/>
  <c r="S13" i="23"/>
  <c r="J44" i="20"/>
  <c r="T20" i="20"/>
  <c r="T11" i="20"/>
  <c r="T16" i="20"/>
  <c r="T15" i="20"/>
  <c r="G35" i="17"/>
  <c r="T22" i="20"/>
  <c r="J45" i="20"/>
  <c r="T19" i="20"/>
  <c r="J43" i="20"/>
  <c r="H42" i="20"/>
  <c r="H44" i="20"/>
  <c r="J42" i="20"/>
  <c r="H41" i="20"/>
  <c r="J41" i="20"/>
  <c r="J40" i="20"/>
  <c r="G32" i="17"/>
  <c r="H39" i="20"/>
  <c r="H27" i="19"/>
  <c r="H23" i="19"/>
  <c r="H35" i="20"/>
  <c r="G28" i="17"/>
  <c r="G42" i="18"/>
  <c r="G43" i="18"/>
  <c r="G47" i="18"/>
  <c r="J35" i="20"/>
  <c r="H37" i="20"/>
  <c r="H36" i="20"/>
  <c r="H38" i="20"/>
  <c r="J37" i="20"/>
  <c r="G29" i="17"/>
  <c r="H33" i="20"/>
  <c r="G46" i="18"/>
  <c r="G45" i="18"/>
  <c r="G30" i="17"/>
  <c r="G26" i="17"/>
  <c r="T21" i="20"/>
  <c r="J36" i="20"/>
  <c r="T8" i="20"/>
  <c r="J38" i="20"/>
  <c r="T7" i="20"/>
  <c r="J39" i="20"/>
  <c r="H34" i="20"/>
  <c r="T9" i="20"/>
  <c r="T5" i="20"/>
  <c r="G44" i="18"/>
  <c r="T8" i="18"/>
  <c r="T16" i="18"/>
  <c r="T25" i="18"/>
  <c r="T10" i="18"/>
  <c r="T24" i="18"/>
  <c r="T19" i="18"/>
  <c r="T26" i="18"/>
  <c r="I63" i="18" s="1"/>
  <c r="T11" i="18"/>
  <c r="S11" i="18" s="1"/>
  <c r="T13" i="18"/>
  <c r="T6" i="18"/>
  <c r="T9" i="18"/>
  <c r="S9" i="18" s="1"/>
  <c r="T12" i="18"/>
  <c r="T15" i="18"/>
  <c r="T28" i="18"/>
  <c r="T21" i="18"/>
  <c r="T23" i="18"/>
  <c r="T7" i="18"/>
  <c r="T5" i="18"/>
  <c r="T17" i="18"/>
  <c r="G27" i="17"/>
  <c r="G31" i="17"/>
  <c r="G34" i="17"/>
  <c r="G33" i="17"/>
  <c r="T15" i="17"/>
  <c r="S15" i="17" s="1"/>
  <c r="T12" i="17"/>
  <c r="S12" i="17" s="1"/>
  <c r="T9" i="17"/>
  <c r="S9" i="17" s="1"/>
  <c r="T6" i="17"/>
  <c r="T16" i="17"/>
  <c r="S16" i="17" s="1"/>
  <c r="T14" i="17"/>
  <c r="S14" i="17" s="1"/>
  <c r="T11" i="17"/>
  <c r="S11" i="17" s="1"/>
  <c r="T10" i="17"/>
  <c r="S10" i="17" s="1"/>
  <c r="T13" i="17"/>
  <c r="S13" i="17" s="1"/>
  <c r="T8" i="17"/>
  <c r="S8" i="17" s="1"/>
  <c r="T7" i="17"/>
  <c r="S7" i="17" s="1"/>
  <c r="T5" i="17"/>
  <c r="S5" i="17" s="1"/>
  <c r="J31" i="19"/>
  <c r="H29" i="19"/>
  <c r="H28" i="19"/>
  <c r="T11" i="19"/>
  <c r="K50" i="20" l="1"/>
  <c r="J68" i="18"/>
  <c r="S6" i="17"/>
  <c r="K47" i="20"/>
  <c r="K48" i="20"/>
  <c r="I64" i="18"/>
  <c r="K46" i="20"/>
  <c r="K49" i="20"/>
  <c r="K45" i="20"/>
  <c r="I62" i="18"/>
  <c r="I61" i="18"/>
  <c r="E65" i="18"/>
  <c r="K43" i="20"/>
  <c r="S25" i="18"/>
  <c r="I58" i="18"/>
  <c r="I56" i="18"/>
  <c r="S21" i="18"/>
  <c r="I55" i="18"/>
  <c r="S26" i="18"/>
  <c r="J63" i="18" s="1"/>
  <c r="I59" i="18"/>
  <c r="S28" i="18"/>
  <c r="J64" i="18" s="1"/>
  <c r="I60" i="18"/>
  <c r="S24" i="18"/>
  <c r="I57" i="18"/>
  <c r="S13" i="18"/>
  <c r="I54" i="18"/>
  <c r="I53" i="18"/>
  <c r="J36" i="23"/>
  <c r="I50" i="18"/>
  <c r="I49" i="18"/>
  <c r="I48" i="18"/>
  <c r="I51" i="18"/>
  <c r="J34" i="23"/>
  <c r="J30" i="23"/>
  <c r="J32" i="23"/>
  <c r="J35" i="23"/>
  <c r="J28" i="23"/>
  <c r="J33" i="23"/>
  <c r="J29" i="23"/>
  <c r="J31" i="23"/>
  <c r="S16" i="18"/>
  <c r="S23" i="18"/>
  <c r="K42" i="20"/>
  <c r="K44" i="20"/>
  <c r="I52" i="18"/>
  <c r="S15" i="18"/>
  <c r="I47" i="18"/>
  <c r="S12" i="18"/>
  <c r="S7" i="18"/>
  <c r="S6" i="18"/>
  <c r="I27" i="17"/>
  <c r="I26" i="17"/>
  <c r="J33" i="20"/>
  <c r="J34" i="20"/>
  <c r="T6" i="20"/>
  <c r="K35" i="20" s="1"/>
  <c r="T10" i="20"/>
  <c r="J26" i="19"/>
  <c r="J25" i="19"/>
  <c r="T5" i="19"/>
  <c r="T12" i="19"/>
  <c r="J28" i="19"/>
  <c r="T13" i="19"/>
  <c r="J29" i="19"/>
  <c r="T10" i="19"/>
  <c r="J30" i="19"/>
  <c r="J27" i="19"/>
  <c r="T9" i="19"/>
  <c r="J24" i="19"/>
  <c r="T7" i="19"/>
  <c r="T6" i="19"/>
  <c r="J23" i="19"/>
  <c r="T8" i="19"/>
  <c r="I44" i="18"/>
  <c r="S5" i="18"/>
  <c r="S10" i="18"/>
  <c r="I46" i="18"/>
  <c r="S17" i="18"/>
  <c r="I42" i="18"/>
  <c r="I45" i="18"/>
  <c r="S19" i="18"/>
  <c r="I43" i="18"/>
  <c r="S8" i="18"/>
  <c r="I36" i="17"/>
  <c r="I34" i="17"/>
  <c r="I35" i="17"/>
  <c r="I37" i="17"/>
  <c r="I31" i="17"/>
  <c r="I29" i="17"/>
  <c r="I33" i="17"/>
  <c r="I28" i="17"/>
  <c r="I32" i="17"/>
  <c r="I30" i="17"/>
  <c r="J61" i="18" l="1"/>
  <c r="J62" i="18"/>
  <c r="J59" i="18"/>
  <c r="J55" i="18"/>
  <c r="J58" i="18"/>
  <c r="J56" i="18"/>
  <c r="J57" i="18"/>
  <c r="J60" i="18"/>
  <c r="S33" i="18"/>
  <c r="J70" i="18" s="1"/>
  <c r="I65" i="18"/>
  <c r="J54" i="18"/>
  <c r="J53" i="18"/>
  <c r="J49" i="18"/>
  <c r="J51" i="18"/>
  <c r="J48" i="18"/>
  <c r="J50" i="18"/>
  <c r="J44" i="18"/>
  <c r="K31" i="19"/>
  <c r="K24" i="19"/>
  <c r="J35" i="17"/>
  <c r="K36" i="20"/>
  <c r="J52" i="18"/>
  <c r="K41" i="20"/>
  <c r="K40" i="20"/>
  <c r="K39" i="20"/>
  <c r="K38" i="20"/>
  <c r="K37" i="20"/>
  <c r="J43" i="18"/>
  <c r="K33" i="20"/>
  <c r="K34" i="20"/>
  <c r="J42" i="18"/>
  <c r="J47" i="18"/>
  <c r="J46" i="18"/>
  <c r="J45" i="18"/>
  <c r="J34" i="17"/>
  <c r="J26" i="17"/>
  <c r="J30" i="17"/>
  <c r="J31" i="17"/>
  <c r="J36" i="17"/>
  <c r="J37" i="17"/>
  <c r="J32" i="17"/>
  <c r="J33" i="17"/>
  <c r="J27" i="17"/>
  <c r="K30" i="19"/>
  <c r="K25" i="19"/>
  <c r="K26" i="19"/>
  <c r="K29" i="19"/>
  <c r="K28" i="19"/>
  <c r="K27" i="19"/>
  <c r="K23" i="19"/>
  <c r="J28" i="17"/>
  <c r="J29" i="17"/>
  <c r="J67" i="18" l="1"/>
  <c r="J69" i="18"/>
  <c r="J65" i="18"/>
  <c r="J66" i="18"/>
</calcChain>
</file>

<file path=xl/sharedStrings.xml><?xml version="1.0" encoding="utf-8"?>
<sst xmlns="http://schemas.openxmlformats.org/spreadsheetml/2006/main" count="972" uniqueCount="243">
  <si>
    <t>Event 1</t>
  </si>
  <si>
    <t>Position</t>
  </si>
  <si>
    <t>Name</t>
  </si>
  <si>
    <t>Division</t>
  </si>
  <si>
    <t>C.B.</t>
  </si>
  <si>
    <t>Points</t>
  </si>
  <si>
    <t>M1</t>
  </si>
  <si>
    <t>New</t>
  </si>
  <si>
    <t>Chip Time</t>
  </si>
  <si>
    <t>M2</t>
  </si>
  <si>
    <t>Hayley Parry</t>
  </si>
  <si>
    <t>Mark Emmett</t>
  </si>
  <si>
    <t>Reg Koster</t>
  </si>
  <si>
    <t>Darren Readman</t>
  </si>
  <si>
    <t>Berwyn Prichard-Jones</t>
  </si>
  <si>
    <t>Sue Fallon</t>
  </si>
  <si>
    <t>Andrew Newton</t>
  </si>
  <si>
    <t>Charlie Pughe</t>
  </si>
  <si>
    <t>Steph Cook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</si>
  <si>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</si>
  <si>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</si>
  <si>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</si>
  <si>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</si>
  <si>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</si>
  <si>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</si>
  <si>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</si>
  <si>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</si>
  <si>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</si>
  <si>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</si>
  <si>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</si>
  <si>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</si>
  <si>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</si>
  <si>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</si>
  <si>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Tom Broughton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</si>
  <si>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</si>
  <si>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</si>
  <si>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</si>
  <si>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</si>
  <si>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</si>
  <si>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</si>
  <si>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</si>
  <si>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Damian Stanley</t>
  </si>
  <si>
    <t>John Gulliver</t>
  </si>
  <si>
    <t>Points
(Best of 8)</t>
  </si>
  <si>
    <t>Emma Pughe</t>
  </si>
  <si>
    <t>Mandy Sturdy</t>
  </si>
  <si>
    <t>Adam Scragg</t>
  </si>
  <si>
    <t>Caroline Chavasse</t>
  </si>
  <si>
    <t>Joseph Lynch</t>
  </si>
  <si>
    <t>Claudia Scragg</t>
  </si>
  <si>
    <t>Mark Barker</t>
  </si>
  <si>
    <t>Race Points (Best of 8)</t>
  </si>
  <si>
    <t>Kevin Parrey</t>
  </si>
  <si>
    <t>Dan Adams</t>
  </si>
  <si>
    <t>Kim Forsyth</t>
  </si>
  <si>
    <t>Woodcote 10K</t>
  </si>
  <si>
    <t>Men D1</t>
  </si>
  <si>
    <t>Ladies D1</t>
  </si>
  <si>
    <t>Men D2</t>
  </si>
  <si>
    <t>Ladies D2</t>
  </si>
  <si>
    <t>Lauren Walden-Pidding</t>
  </si>
  <si>
    <t>Nick Mauger</t>
  </si>
  <si>
    <t>Sunday 9 January</t>
  </si>
  <si>
    <t>Thame Runners Club Championship 2022</t>
  </si>
  <si>
    <t>329 finishers</t>
  </si>
  <si>
    <t>Thame Runners Freshers Championship 2022</t>
  </si>
  <si>
    <t>Aylesbury Park Run 5k</t>
  </si>
  <si>
    <t>Saturday 22 January</t>
  </si>
  <si>
    <t>190 finishers</t>
  </si>
  <si>
    <t>Sam Baillet</t>
  </si>
  <si>
    <t>Amanda Mitchell</t>
  </si>
  <si>
    <t>Rachel Stafford</t>
  </si>
  <si>
    <t>Kate Paver</t>
  </si>
  <si>
    <t>Chris Haighton</t>
  </si>
  <si>
    <t>1 Aylesbury 5k</t>
  </si>
  <si>
    <t>Freshers</t>
  </si>
  <si>
    <t>Nick Shott</t>
  </si>
  <si>
    <t>Event 2</t>
  </si>
  <si>
    <t>Horspath Park Run 5k</t>
  </si>
  <si>
    <t>Saturday 19 February</t>
  </si>
  <si>
    <t>222 finishers</t>
  </si>
  <si>
    <t>Jenny Willis</t>
  </si>
  <si>
    <t>Yes</t>
  </si>
  <si>
    <t>2 Horspath 5k</t>
  </si>
  <si>
    <t>Wokingham Half</t>
  </si>
  <si>
    <t>Sunday 27 February</t>
  </si>
  <si>
    <t>Sarah Del Tozzotto</t>
  </si>
  <si>
    <t>Anita James</t>
  </si>
  <si>
    <t>Chris Davies</t>
  </si>
  <si>
    <t>Natalie Bliss</t>
  </si>
  <si>
    <t>Nick Lowen</t>
  </si>
  <si>
    <t>1.26.30</t>
  </si>
  <si>
    <t>1.29.29</t>
  </si>
  <si>
    <t>1.38.40</t>
  </si>
  <si>
    <t>1.41.34</t>
  </si>
  <si>
    <t>1.47.34</t>
  </si>
  <si>
    <t>1.51.41</t>
  </si>
  <si>
    <t>1.53.18</t>
  </si>
  <si>
    <t>1.53.35</t>
  </si>
  <si>
    <t>1.55.36</t>
  </si>
  <si>
    <t>1.58.17</t>
  </si>
  <si>
    <t>2.00.37</t>
  </si>
  <si>
    <t>2694 finishers</t>
  </si>
  <si>
    <t>L2</t>
  </si>
  <si>
    <t>2 Wokingham Half</t>
  </si>
  <si>
    <t>Event 3</t>
  </si>
  <si>
    <t>Goring 10K</t>
  </si>
  <si>
    <t>Sunday 20 March</t>
  </si>
  <si>
    <t>Will Bray</t>
  </si>
  <si>
    <t>Tom Crowley</t>
  </si>
  <si>
    <t>Dave Matthews</t>
  </si>
  <si>
    <t>David Finch</t>
  </si>
  <si>
    <t>Sarah Fish</t>
  </si>
  <si>
    <t>480 finishers</t>
  </si>
  <si>
    <t>1.10.53</t>
  </si>
  <si>
    <t>3 Goring 10k</t>
  </si>
  <si>
    <t>Event 4</t>
  </si>
  <si>
    <t>Maidenhead 10M</t>
  </si>
  <si>
    <t>Friday 15 April</t>
  </si>
  <si>
    <t>1.02.59</t>
  </si>
  <si>
    <t>1.05.09</t>
  </si>
  <si>
    <t>1.09.43</t>
  </si>
  <si>
    <t>1.15.57</t>
  </si>
  <si>
    <t>1.20.39</t>
  </si>
  <si>
    <t>1.23.34</t>
  </si>
  <si>
    <t>1.29.23</t>
  </si>
  <si>
    <t>1.29.45</t>
  </si>
  <si>
    <t>1.30.00</t>
  </si>
  <si>
    <t>765 finishers</t>
  </si>
  <si>
    <t>4 Maidenhead 10M</t>
  </si>
  <si>
    <t>Saturday 26 March</t>
  </si>
  <si>
    <t>Janette Dixon</t>
  </si>
  <si>
    <t>Event 5</t>
  </si>
  <si>
    <t>Saturday 23 April</t>
  </si>
  <si>
    <t>228 finishers</t>
  </si>
  <si>
    <t>108 finishers</t>
  </si>
  <si>
    <t>Event 6</t>
  </si>
  <si>
    <t>Chalgrove 10K</t>
  </si>
  <si>
    <t>Monday 2 May</t>
  </si>
  <si>
    <t>1.08.18</t>
  </si>
  <si>
    <t>1.19.38</t>
  </si>
  <si>
    <t>4 Aylesbury 5k</t>
  </si>
  <si>
    <t>5 Horspath 5k</t>
  </si>
  <si>
    <t>6 Chalgrove 10k</t>
  </si>
  <si>
    <t>362 finishers</t>
  </si>
  <si>
    <t>Christian Plumb</t>
  </si>
  <si>
    <t>Victoria Inglis-Smith</t>
  </si>
  <si>
    <t>Adrian Parry</t>
  </si>
  <si>
    <t>Samantha Probets</t>
  </si>
  <si>
    <t>L1</t>
  </si>
  <si>
    <t>1.05.27</t>
  </si>
  <si>
    <t>5 Chalgrove 10k</t>
  </si>
  <si>
    <t>Chiltern Chase 15K</t>
  </si>
  <si>
    <t>Sunday 12 June</t>
  </si>
  <si>
    <t>Andrew Gray</t>
  </si>
  <si>
    <t>01.00.59</t>
  </si>
  <si>
    <t>01.01.44</t>
  </si>
  <si>
    <t>01.08.03</t>
  </si>
  <si>
    <t>01.09.34</t>
  </si>
  <si>
    <t>01.12.13</t>
  </si>
  <si>
    <t>01.12.23</t>
  </si>
  <si>
    <t>01.13.12</t>
  </si>
  <si>
    <t>01.14.45</t>
  </si>
  <si>
    <t>01.15.11</t>
  </si>
  <si>
    <t>01.17.27</t>
  </si>
  <si>
    <t>01.26.03</t>
  </si>
  <si>
    <t>88 finishers</t>
  </si>
  <si>
    <t>6 Chiltern Chase 15k</t>
  </si>
  <si>
    <t>Event 7</t>
  </si>
  <si>
    <t>Waddesdon 5K</t>
  </si>
  <si>
    <t>Wednesday 20 July</t>
  </si>
  <si>
    <t>Harry Pettingell</t>
  </si>
  <si>
    <t>Duncan Green</t>
  </si>
  <si>
    <t>Martin Furze</t>
  </si>
  <si>
    <t>Aaron Lamb</t>
  </si>
  <si>
    <t>Sarah Green</t>
  </si>
  <si>
    <t>Gareth Packham</t>
  </si>
  <si>
    <t>Tom Edgington</t>
  </si>
  <si>
    <t>Sue Graham</t>
  </si>
  <si>
    <t>Punita Mark</t>
  </si>
  <si>
    <t>Ben Bennett</t>
  </si>
  <si>
    <t>Andrew Pitman</t>
  </si>
  <si>
    <t>Debs Salisbury</t>
  </si>
  <si>
    <t>Ella Simms</t>
  </si>
  <si>
    <t>Trevor Jenkins</t>
  </si>
  <si>
    <t>Peter Neal</t>
  </si>
  <si>
    <t>Susan Fallon</t>
  </si>
  <si>
    <t>Reg Gale</t>
  </si>
  <si>
    <t>Claire Gilding-Brant</t>
  </si>
  <si>
    <t>7 Waddesdon 5k</t>
  </si>
  <si>
    <t>Event 8</t>
  </si>
  <si>
    <t>Wendover Parkrun 5K</t>
  </si>
  <si>
    <t>Saturday 20 August</t>
  </si>
  <si>
    <t>145 finishers</t>
  </si>
  <si>
    <t>8 Wendover Parkrun 5k</t>
  </si>
  <si>
    <t>Event 9</t>
  </si>
  <si>
    <t>Witney 10M</t>
  </si>
  <si>
    <t>Saturday 03 September</t>
  </si>
  <si>
    <t>272 finishers</t>
  </si>
  <si>
    <t>Roger Norris</t>
  </si>
  <si>
    <t>1.24.57</t>
  </si>
  <si>
    <t>1.44.38</t>
  </si>
  <si>
    <t>1.57.07</t>
  </si>
  <si>
    <t>9 Witney 10M</t>
  </si>
  <si>
    <t>Event 10(M)</t>
  </si>
  <si>
    <t>Saturday 15 October</t>
  </si>
  <si>
    <t>Shotover XC (Div 2)</t>
  </si>
  <si>
    <t>Event 10(L)</t>
  </si>
  <si>
    <t>54 finishers</t>
  </si>
  <si>
    <t>Oliver Newell</t>
  </si>
  <si>
    <t>Time</t>
  </si>
  <si>
    <t>Rebecca Bullock</t>
  </si>
  <si>
    <t>Felicity Hindle</t>
  </si>
  <si>
    <t>Kate Fitton</t>
  </si>
  <si>
    <t>10 Shotover XC (M)</t>
  </si>
  <si>
    <t>10 Shotover XC (L)</t>
  </si>
  <si>
    <t>Event 11</t>
  </si>
  <si>
    <t>Bierton 10K</t>
  </si>
  <si>
    <t>Sunday 20 November</t>
  </si>
  <si>
    <t>122 finishers</t>
  </si>
  <si>
    <t>Darren Kuypers</t>
  </si>
  <si>
    <t>Kirsten Lawton</t>
  </si>
  <si>
    <t>Ken Willsher</t>
  </si>
  <si>
    <t>1.01.37</t>
  </si>
  <si>
    <t>1.04.38</t>
  </si>
  <si>
    <t>Yes*</t>
  </si>
  <si>
    <t>Aylesbury Parkrun 5K</t>
  </si>
  <si>
    <t>202 finishers</t>
  </si>
  <si>
    <t>Event 10</t>
  </si>
  <si>
    <t>Horspath Parkrun 5K</t>
  </si>
  <si>
    <t>Saturday 22 October</t>
  </si>
  <si>
    <t>112 finishers</t>
  </si>
  <si>
    <t>9 Aylesbury 5k</t>
  </si>
  <si>
    <t>10 Horspath 5k</t>
  </si>
  <si>
    <t>11 Bierton 10k</t>
  </si>
  <si>
    <t>Saturday 17 September</t>
  </si>
  <si>
    <t>Event 12</t>
  </si>
  <si>
    <t>Saturday 10 December</t>
  </si>
  <si>
    <t>120 finishers</t>
  </si>
  <si>
    <t>Nikki Elliott</t>
  </si>
  <si>
    <t xml:space="preserve"> Time</t>
  </si>
  <si>
    <t>12 Aylesbury 5k</t>
  </si>
  <si>
    <t>Dan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</si>
</sst>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"/>
  </numFmts>
  <fonts count="4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i/>
      <strike/>
      <sz val="8"/>
      <color indexed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37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02">
    <xf numFmtId="0" fontId="0" fillId="0" borderId="0" xfId="0"/>
    <xf numFmtId="0" fontId="21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1" fillId="33" borderId="14" xfId="44" applyFont="1" applyFill="1" applyBorder="1" applyAlignment="1">
      <alignment horizontal="center"/>
    </xf>
    <xf numFmtId="0" fontId="22" fillId="34" borderId="16" xfId="44" applyFont="1" applyFill="1" applyBorder="1"/>
    <xf numFmtId="0" fontId="22" fillId="34" borderId="0" xfId="44" applyFont="1" applyFill="1" applyAlignment="1">
      <alignment horizontal="center"/>
    </xf>
    <xf numFmtId="0" fontId="22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1" fillId="33" borderId="10" xfId="44" applyFont="1" applyFill="1" applyBorder="1"/>
    <xf numFmtId="0" fontId="21" fillId="33" borderId="11" xfId="44" applyFont="1" applyFill="1" applyBorder="1"/>
    <xf numFmtId="0" fontId="21" fillId="33" borderId="13" xfId="44" applyFont="1" applyFill="1" applyBorder="1" applyAlignment="1">
      <alignment horizontal="left"/>
    </xf>
    <xf numFmtId="0" fontId="21" fillId="33" borderId="14" xfId="44" applyFont="1" applyFill="1" applyBorder="1" applyAlignment="1">
      <alignment horizontal="left"/>
    </xf>
    <xf numFmtId="0" fontId="22" fillId="34" borderId="0" xfId="44" applyFont="1" applyFill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1" fillId="0" borderId="16" xfId="44" applyFont="1" applyBorder="1" applyAlignment="1">
      <alignment horizontal="left"/>
    </xf>
    <xf numFmtId="0" fontId="23" fillId="0" borderId="16" xfId="44" applyFont="1" applyBorder="1" applyAlignment="1">
      <alignment horizontal="left"/>
    </xf>
    <xf numFmtId="2" fontId="20" fillId="0" borderId="16" xfId="44" applyNumberFormat="1" applyFont="1" applyBorder="1" applyAlignment="1">
      <alignment horizontal="center"/>
    </xf>
    <xf numFmtId="0" fontId="20" fillId="0" borderId="0" xfId="44" applyFont="1" applyAlignment="1">
      <alignment horizontal="left"/>
    </xf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6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25" fillId="35" borderId="0" xfId="0" applyFont="1" applyFill="1"/>
    <xf numFmtId="0" fontId="25" fillId="35" borderId="0" xfId="0" applyFont="1" applyFill="1" applyAlignment="1">
      <alignment horizontal="center"/>
    </xf>
    <xf numFmtId="0" fontId="26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25" fillId="36" borderId="0" xfId="0" applyFont="1" applyFill="1"/>
    <xf numFmtId="0" fontId="25" fillId="36" borderId="0" xfId="0" applyFont="1" applyFill="1" applyAlignment="1">
      <alignment horizontal="center"/>
    </xf>
    <xf numFmtId="0" fontId="27" fillId="35" borderId="0" xfId="0" applyFont="1" applyFill="1" applyAlignment="1">
      <alignment horizontal="center" wrapText="1"/>
    </xf>
    <xf numFmtId="0" fontId="27" fillId="36" borderId="0" xfId="0" applyFont="1" applyFill="1" applyAlignment="1">
      <alignment horizontal="center" wrapText="1"/>
    </xf>
    <xf numFmtId="0" fontId="27" fillId="37" borderId="21" xfId="0" applyFont="1" applyFill="1" applyBorder="1" applyAlignment="1">
      <alignment horizontal="center" wrapText="1"/>
    </xf>
    <xf numFmtId="0" fontId="28" fillId="0" borderId="21" xfId="0" applyFont="1" applyBorder="1" applyAlignment="1">
      <alignment horizontal="center" textRotation="90" wrapText="1"/>
    </xf>
    <xf numFmtId="0" fontId="29" fillId="0" borderId="21" xfId="0" applyFont="1" applyBorder="1" applyAlignment="1">
      <alignment horizontal="center" textRotation="90" wrapText="1"/>
    </xf>
    <xf numFmtId="0" fontId="24" fillId="36" borderId="0" xfId="0" applyFont="1" applyFill="1"/>
    <xf numFmtId="0" fontId="24" fillId="35" borderId="0" xfId="0" applyFont="1" applyFill="1"/>
    <xf numFmtId="0" fontId="30" fillId="35" borderId="0" xfId="0" applyFont="1" applyFill="1" applyAlignment="1">
      <alignment horizontal="center"/>
    </xf>
    <xf numFmtId="0" fontId="30" fillId="36" borderId="0" xfId="0" applyFont="1" applyFill="1" applyAlignment="1">
      <alignment horizontal="center"/>
    </xf>
    <xf numFmtId="0" fontId="32" fillId="0" borderId="19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left" wrapText="1"/>
    </xf>
    <xf numFmtId="0" fontId="33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8" fillId="0" borderId="21" xfId="0" applyFont="1" applyBorder="1"/>
    <xf numFmtId="0" fontId="34" fillId="0" borderId="21" xfId="0" applyFont="1" applyBorder="1" applyAlignment="1">
      <alignment horizontal="center"/>
    </xf>
    <xf numFmtId="0" fontId="28" fillId="35" borderId="0" xfId="0" applyFont="1" applyFill="1"/>
    <xf numFmtId="0" fontId="28" fillId="36" borderId="0" xfId="0" applyFont="1" applyFill="1"/>
    <xf numFmtId="0" fontId="28" fillId="37" borderId="21" xfId="0" applyFont="1" applyFill="1" applyBorder="1" applyAlignment="1">
      <alignment horizontal="center" vertical="center" wrapText="1"/>
    </xf>
    <xf numFmtId="0" fontId="35" fillId="37" borderId="21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 wrapText="1"/>
    </xf>
    <xf numFmtId="0" fontId="35" fillId="35" borderId="0" xfId="0" applyFont="1" applyFill="1" applyAlignment="1">
      <alignment horizontal="center" wrapText="1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30" fillId="36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21" xfId="0" applyFont="1" applyBorder="1" applyAlignment="1">
      <alignment horizontal="left" vertical="center" wrapText="1"/>
    </xf>
    <xf numFmtId="0" fontId="28" fillId="0" borderId="19" xfId="0" applyFont="1" applyBorder="1" applyAlignment="1">
      <alignment vertical="center"/>
    </xf>
    <xf numFmtId="0" fontId="36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 vertical="center"/>
    </xf>
    <xf numFmtId="0" fontId="26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25" fillId="38" borderId="0" xfId="0" applyFont="1" applyFill="1"/>
    <xf numFmtId="0" fontId="25" fillId="38" borderId="0" xfId="0" applyFont="1" applyFill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20" xfId="0" applyFont="1" applyBorder="1"/>
    <xf numFmtId="0" fontId="23" fillId="0" borderId="0" xfId="44" applyFont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27" fillId="37" borderId="21" xfId="0" applyFont="1" applyFill="1" applyBorder="1" applyAlignment="1">
      <alignment horizontal="center" textRotation="90" wrapText="1"/>
    </xf>
    <xf numFmtId="0" fontId="38" fillId="0" borderId="2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29" fillId="0" borderId="21" xfId="0" applyFont="1" applyBorder="1" applyAlignment="1">
      <alignment horizontal="center" vertical="center"/>
    </xf>
    <xf numFmtId="0" fontId="21" fillId="33" borderId="15" xfId="44" applyFont="1" applyFill="1" applyBorder="1" applyAlignment="1">
      <alignment horizontal="center"/>
    </xf>
    <xf numFmtId="0" fontId="24" fillId="0" borderId="0" xfId="0" applyFont="1"/>
    <xf numFmtId="0" fontId="40" fillId="0" borderId="19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20" fillId="0" borderId="24" xfId="44" applyFont="1" applyBorder="1" applyAlignment="1">
      <alignment horizontal="center"/>
    </xf>
    <xf numFmtId="2" fontId="20" fillId="0" borderId="24" xfId="44" applyNumberFormat="1" applyFont="1" applyBorder="1" applyAlignment="1">
      <alignment horizontal="center"/>
    </xf>
    <xf numFmtId="0" fontId="32" fillId="0" borderId="21" xfId="0" applyFont="1" applyBorder="1" applyAlignment="1">
      <alignment horizontal="center" textRotation="90" wrapText="1"/>
    </xf>
    <xf numFmtId="0" fontId="20" fillId="33" borderId="25" xfId="44" applyFont="1" applyFill="1" applyBorder="1" applyAlignment="1">
      <alignment horizontal="center"/>
    </xf>
    <xf numFmtId="0" fontId="21" fillId="33" borderId="26" xfId="44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164" fontId="20" fillId="0" borderId="16" xfId="44" applyNumberFormat="1" applyFont="1" applyBorder="1" applyAlignment="1">
      <alignment horizont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ABA5-6D97-42E7-9419-9FABB2F13105}">
  <dimension ref="B2:H217"/>
  <sheetViews>
    <sheetView showGridLines="0" topLeftCell="A194" zoomScaleNormal="100" workbookViewId="0">
      <selection activeCell="S220" sqref="S220"/>
    </sheetView>
  </sheetViews>
  <sheetFormatPr defaultRowHeight="13.2" x14ac:dyDescent="0.25"/>
  <cols>
    <col min="2" max="2" width="13.109375" customWidth="1"/>
    <col min="3" max="3" width="11.33203125" customWidth="1"/>
    <col min="4" max="4" width="11.44140625" customWidth="1"/>
  </cols>
  <sheetData>
    <row r="2" spans="2:8" ht="13.8" x14ac:dyDescent="0.3">
      <c r="B2" s="10" t="s">
        <v>63</v>
      </c>
      <c r="C2" s="11"/>
      <c r="D2" s="1"/>
      <c r="E2" s="1"/>
      <c r="F2" s="2"/>
      <c r="G2" s="2"/>
      <c r="H2" s="3"/>
    </row>
    <row r="3" spans="2:8" s="91" customFormat="1" ht="13.8" x14ac:dyDescent="0.3">
      <c r="B3" s="12" t="s">
        <v>0</v>
      </c>
      <c r="C3" s="13" t="s">
        <v>55</v>
      </c>
      <c r="D3" s="4"/>
      <c r="E3" s="4" t="s">
        <v>62</v>
      </c>
      <c r="F3" s="4"/>
      <c r="G3" s="4" t="s">
        <v>64</v>
      </c>
      <c r="H3" s="90"/>
    </row>
    <row r="4" spans="2:8" ht="13.8" x14ac:dyDescent="0.3">
      <c r="B4" s="5" t="s">
        <v>1</v>
      </c>
      <c r="C4" s="14" t="s">
        <v>2</v>
      </c>
      <c r="D4" s="6"/>
      <c r="E4" s="6" t="s">
        <v>3</v>
      </c>
      <c r="F4" s="6" t="s">
        <v>8</v>
      </c>
      <c r="G4" s="6" t="s">
        <v>4</v>
      </c>
      <c r="H4" s="7" t="s">
        <v>5</v>
      </c>
    </row>
    <row r="5" spans="2:8" ht="13.8" x14ac:dyDescent="0.3">
      <c r="B5" s="15">
        <v>32</v>
      </c>
      <c r="C5" s="17" t="s">
        <v>33</v>
      </c>
      <c r="D5" s="16"/>
      <c r="E5" s="15" t="s">
        <v>9</v>
      </c>
      <c r="F5" s="19">
        <v>40.54</v>
      </c>
      <c r="G5" s="8"/>
      <c r="H5" s="9">
        <v>10</v>
      </c>
    </row>
    <row r="6" spans="2:8" ht="13.8" x14ac:dyDescent="0.3">
      <c r="B6" s="15">
        <v>72</v>
      </c>
      <c r="C6" s="17" t="s">
        <v>61</v>
      </c>
      <c r="D6" s="16"/>
      <c r="E6" s="15" t="s">
        <v>9</v>
      </c>
      <c r="F6" s="19">
        <v>45.18</v>
      </c>
      <c r="G6" s="8" t="s">
        <v>7</v>
      </c>
      <c r="H6" s="9">
        <v>9</v>
      </c>
    </row>
    <row r="7" spans="2:8" ht="13.8" x14ac:dyDescent="0.3">
      <c r="B7" s="15">
        <v>76</v>
      </c>
      <c r="C7" s="17" t="s">
        <v>41</v>
      </c>
      <c r="D7" s="20"/>
      <c r="E7" s="15" t="s">
        <v>6</v>
      </c>
      <c r="F7" s="19">
        <v>45.34</v>
      </c>
      <c r="G7" s="8"/>
      <c r="H7" s="9">
        <v>10</v>
      </c>
    </row>
    <row r="8" spans="2:8" ht="13.8" x14ac:dyDescent="0.3">
      <c r="B8" s="15">
        <v>90</v>
      </c>
      <c r="C8" s="17" t="s">
        <v>11</v>
      </c>
      <c r="D8" s="16"/>
      <c r="E8" s="15" t="s">
        <v>6</v>
      </c>
      <c r="F8" s="19">
        <v>46.46</v>
      </c>
      <c r="G8" s="8"/>
      <c r="H8" s="9">
        <v>9</v>
      </c>
    </row>
    <row r="9" spans="2:8" ht="13.8" x14ac:dyDescent="0.3">
      <c r="B9" s="15"/>
      <c r="C9" s="17" t="s">
        <v>42</v>
      </c>
      <c r="D9" s="16"/>
      <c r="E9" s="15" t="s">
        <v>6</v>
      </c>
      <c r="F9" s="19">
        <v>47.38</v>
      </c>
      <c r="G9" s="8"/>
      <c r="H9" s="9">
        <v>8</v>
      </c>
    </row>
    <row r="10" spans="2:8" ht="13.8" x14ac:dyDescent="0.3">
      <c r="B10" s="15">
        <v>167</v>
      </c>
      <c r="C10" s="18" t="s">
        <v>50</v>
      </c>
      <c r="D10" s="79"/>
      <c r="E10" s="15" t="s">
        <v>6</v>
      </c>
      <c r="F10" s="19">
        <v>52.24</v>
      </c>
      <c r="G10" s="8"/>
      <c r="H10" s="9">
        <v>7</v>
      </c>
    </row>
    <row r="11" spans="2:8" ht="13.8" x14ac:dyDescent="0.3">
      <c r="B11" s="15">
        <v>237</v>
      </c>
      <c r="C11" s="18" t="s">
        <v>12</v>
      </c>
      <c r="D11" s="79"/>
      <c r="E11" s="15" t="s">
        <v>9</v>
      </c>
      <c r="F11" s="19">
        <v>58.34</v>
      </c>
      <c r="G11" s="8"/>
      <c r="H11" s="9">
        <v>8</v>
      </c>
    </row>
    <row r="12" spans="2:8" x14ac:dyDescent="0.25">
      <c r="B12" s="22"/>
      <c r="C12" s="22"/>
      <c r="D12" s="23"/>
      <c r="E12" s="22"/>
      <c r="F12" s="22"/>
      <c r="G12" s="22"/>
      <c r="H12" s="21"/>
    </row>
    <row r="14" spans="2:8" ht="13.8" x14ac:dyDescent="0.3">
      <c r="B14" s="10" t="s">
        <v>63</v>
      </c>
      <c r="C14" s="11"/>
      <c r="D14" s="1"/>
      <c r="E14" s="1"/>
      <c r="F14" s="2"/>
      <c r="G14" s="2"/>
      <c r="H14" s="3"/>
    </row>
    <row r="15" spans="2:8" s="91" customFormat="1" ht="13.8" x14ac:dyDescent="0.3">
      <c r="B15" s="12" t="s">
        <v>77</v>
      </c>
      <c r="C15" s="13" t="s">
        <v>84</v>
      </c>
      <c r="D15" s="4"/>
      <c r="E15" s="4" t="s">
        <v>85</v>
      </c>
      <c r="F15" s="4"/>
      <c r="G15" s="4" t="s">
        <v>102</v>
      </c>
      <c r="H15" s="90"/>
    </row>
    <row r="16" spans="2:8" ht="13.8" x14ac:dyDescent="0.3">
      <c r="B16" s="5" t="s">
        <v>1</v>
      </c>
      <c r="C16" s="14" t="s">
        <v>2</v>
      </c>
      <c r="D16" s="6"/>
      <c r="E16" s="6" t="s">
        <v>3</v>
      </c>
      <c r="F16" s="6" t="s">
        <v>8</v>
      </c>
      <c r="G16" s="6" t="s">
        <v>4</v>
      </c>
      <c r="H16" s="7" t="s">
        <v>5</v>
      </c>
    </row>
    <row r="17" spans="2:8" ht="13.8" x14ac:dyDescent="0.3">
      <c r="B17" s="15">
        <v>425</v>
      </c>
      <c r="C17" s="17" t="s">
        <v>33</v>
      </c>
      <c r="D17" s="16"/>
      <c r="E17" s="15" t="s">
        <v>9</v>
      </c>
      <c r="F17" s="19" t="s">
        <v>91</v>
      </c>
      <c r="G17" s="8" t="s">
        <v>82</v>
      </c>
      <c r="H17" s="9">
        <v>15</v>
      </c>
    </row>
    <row r="18" spans="2:8" ht="13.8" x14ac:dyDescent="0.3">
      <c r="B18" s="15">
        <v>542</v>
      </c>
      <c r="C18" s="17" t="s">
        <v>16</v>
      </c>
      <c r="D18" s="16"/>
      <c r="E18" s="15" t="s">
        <v>6</v>
      </c>
      <c r="F18" s="19" t="s">
        <v>92</v>
      </c>
      <c r="G18" s="8"/>
      <c r="H18" s="9">
        <v>10</v>
      </c>
    </row>
    <row r="19" spans="2:8" ht="13.8" x14ac:dyDescent="0.3">
      <c r="B19" s="15">
        <v>901</v>
      </c>
      <c r="C19" s="17" t="s">
        <v>41</v>
      </c>
      <c r="D19" s="20"/>
      <c r="E19" s="15" t="s">
        <v>6</v>
      </c>
      <c r="F19" s="19" t="s">
        <v>93</v>
      </c>
      <c r="G19" s="8" t="s">
        <v>82</v>
      </c>
      <c r="H19" s="9">
        <v>14</v>
      </c>
    </row>
    <row r="20" spans="2:8" ht="13.8" x14ac:dyDescent="0.3">
      <c r="B20" s="15">
        <v>1044</v>
      </c>
      <c r="C20" s="17" t="s">
        <v>11</v>
      </c>
      <c r="D20" s="16"/>
      <c r="E20" s="15" t="s">
        <v>6</v>
      </c>
      <c r="F20" s="19" t="s">
        <v>94</v>
      </c>
      <c r="G20" s="8"/>
      <c r="H20" s="9">
        <v>8</v>
      </c>
    </row>
    <row r="21" spans="2:8" ht="13.8" x14ac:dyDescent="0.3">
      <c r="B21" s="15">
        <v>1297</v>
      </c>
      <c r="C21" s="17" t="s">
        <v>86</v>
      </c>
      <c r="D21" s="16"/>
      <c r="E21" s="15" t="s">
        <v>103</v>
      </c>
      <c r="F21" s="19" t="s">
        <v>95</v>
      </c>
      <c r="G21" s="8" t="s">
        <v>7</v>
      </c>
      <c r="H21" s="9">
        <v>10</v>
      </c>
    </row>
    <row r="22" spans="2:8" ht="13.8" x14ac:dyDescent="0.3">
      <c r="B22" s="15">
        <v>1517</v>
      </c>
      <c r="C22" s="18" t="s">
        <v>50</v>
      </c>
      <c r="D22" s="79"/>
      <c r="E22" s="15" t="s">
        <v>6</v>
      </c>
      <c r="F22" s="19" t="s">
        <v>96</v>
      </c>
      <c r="G22" s="8"/>
      <c r="H22" s="9">
        <v>7</v>
      </c>
    </row>
    <row r="23" spans="2:8" ht="13.8" x14ac:dyDescent="0.3">
      <c r="B23" s="15">
        <v>1589</v>
      </c>
      <c r="C23" s="18" t="s">
        <v>88</v>
      </c>
      <c r="D23" s="79"/>
      <c r="E23" s="15" t="s">
        <v>9</v>
      </c>
      <c r="F23" s="19" t="s">
        <v>97</v>
      </c>
      <c r="G23" s="8" t="s">
        <v>7</v>
      </c>
      <c r="H23" s="9">
        <v>9</v>
      </c>
    </row>
    <row r="24" spans="2:8" ht="13.8" x14ac:dyDescent="0.3">
      <c r="B24" s="15">
        <v>1595</v>
      </c>
      <c r="C24" s="18" t="s">
        <v>87</v>
      </c>
      <c r="D24" s="79"/>
      <c r="E24" s="15" t="s">
        <v>103</v>
      </c>
      <c r="F24" s="19" t="s">
        <v>98</v>
      </c>
      <c r="G24" s="95" t="s">
        <v>7</v>
      </c>
      <c r="H24" s="9">
        <v>9</v>
      </c>
    </row>
    <row r="25" spans="2:8" ht="13.8" x14ac:dyDescent="0.3">
      <c r="B25" s="15">
        <v>1653</v>
      </c>
      <c r="C25" s="18" t="s">
        <v>89</v>
      </c>
      <c r="D25" s="79"/>
      <c r="E25" s="15" t="s">
        <v>103</v>
      </c>
      <c r="F25" s="19" t="s">
        <v>99</v>
      </c>
      <c r="G25" s="95" t="s">
        <v>7</v>
      </c>
      <c r="H25" s="9">
        <v>8</v>
      </c>
    </row>
    <row r="26" spans="2:8" ht="13.8" x14ac:dyDescent="0.3">
      <c r="B26" s="15">
        <v>1813</v>
      </c>
      <c r="C26" s="18" t="s">
        <v>90</v>
      </c>
      <c r="D26" s="79"/>
      <c r="E26" s="15" t="s">
        <v>9</v>
      </c>
      <c r="F26" s="19" t="s">
        <v>100</v>
      </c>
      <c r="G26" s="95" t="s">
        <v>7</v>
      </c>
      <c r="H26" s="9">
        <v>8</v>
      </c>
    </row>
    <row r="27" spans="2:8" ht="13.8" x14ac:dyDescent="0.3">
      <c r="B27" s="15">
        <v>1921</v>
      </c>
      <c r="C27" s="18" t="s">
        <v>76</v>
      </c>
      <c r="D27" s="79"/>
      <c r="E27" s="15" t="s">
        <v>9</v>
      </c>
      <c r="F27" s="19" t="s">
        <v>101</v>
      </c>
      <c r="G27" s="95" t="s">
        <v>7</v>
      </c>
      <c r="H27" s="9">
        <v>7</v>
      </c>
    </row>
    <row r="28" spans="2:8" x14ac:dyDescent="0.25">
      <c r="B28" s="22"/>
      <c r="C28" s="22"/>
      <c r="D28" s="23"/>
      <c r="E28" s="22"/>
      <c r="F28" s="22"/>
      <c r="G28" s="22"/>
      <c r="H28" s="21"/>
    </row>
    <row r="30" spans="2:8" ht="13.8" x14ac:dyDescent="0.3">
      <c r="B30" s="10" t="s">
        <v>63</v>
      </c>
      <c r="C30" s="11"/>
      <c r="D30" s="1"/>
      <c r="E30" s="1"/>
      <c r="F30" s="2"/>
      <c r="G30" s="2"/>
      <c r="H30" s="3"/>
    </row>
    <row r="31" spans="2:8" s="91" customFormat="1" ht="13.8" x14ac:dyDescent="0.3">
      <c r="B31" s="12" t="s">
        <v>105</v>
      </c>
      <c r="C31" s="13" t="s">
        <v>106</v>
      </c>
      <c r="D31" s="4"/>
      <c r="E31" s="4" t="s">
        <v>107</v>
      </c>
      <c r="F31" s="4"/>
      <c r="G31" s="4" t="s">
        <v>113</v>
      </c>
      <c r="H31" s="90"/>
    </row>
    <row r="32" spans="2:8" ht="13.8" x14ac:dyDescent="0.3">
      <c r="B32" s="5" t="s">
        <v>1</v>
      </c>
      <c r="C32" s="14" t="s">
        <v>2</v>
      </c>
      <c r="D32" s="6"/>
      <c r="E32" s="6" t="s">
        <v>3</v>
      </c>
      <c r="F32" s="6" t="s">
        <v>8</v>
      </c>
      <c r="G32" s="6" t="s">
        <v>4</v>
      </c>
      <c r="H32" s="7" t="s">
        <v>5</v>
      </c>
    </row>
    <row r="33" spans="2:8" ht="13.8" x14ac:dyDescent="0.3">
      <c r="B33" s="15">
        <v>2</v>
      </c>
      <c r="C33" s="17" t="s">
        <v>108</v>
      </c>
      <c r="D33" s="16"/>
      <c r="E33" s="15" t="s">
        <v>9</v>
      </c>
      <c r="F33" s="19">
        <v>34.35</v>
      </c>
      <c r="G33" s="8" t="s">
        <v>7</v>
      </c>
      <c r="H33" s="9">
        <v>10</v>
      </c>
    </row>
    <row r="34" spans="2:8" ht="13.8" x14ac:dyDescent="0.3">
      <c r="B34" s="15">
        <v>20</v>
      </c>
      <c r="C34" s="17" t="s">
        <v>109</v>
      </c>
      <c r="D34" s="16"/>
      <c r="E34" s="15" t="s">
        <v>9</v>
      </c>
      <c r="F34" s="19">
        <v>39.380000000000003</v>
      </c>
      <c r="G34" s="8" t="s">
        <v>7</v>
      </c>
      <c r="H34" s="9">
        <v>9</v>
      </c>
    </row>
    <row r="35" spans="2:8" ht="13.8" x14ac:dyDescent="0.3">
      <c r="B35" s="15">
        <v>25</v>
      </c>
      <c r="C35" s="17" t="s">
        <v>33</v>
      </c>
      <c r="D35" s="20"/>
      <c r="E35" s="15" t="s">
        <v>9</v>
      </c>
      <c r="F35" s="19">
        <v>40.049999999999997</v>
      </c>
      <c r="G35" s="8"/>
      <c r="H35" s="9">
        <v>8</v>
      </c>
    </row>
    <row r="36" spans="2:8" ht="13.8" x14ac:dyDescent="0.3">
      <c r="B36" s="15">
        <v>66</v>
      </c>
      <c r="C36" s="17" t="s">
        <v>16</v>
      </c>
      <c r="D36" s="16"/>
      <c r="E36" s="15" t="s">
        <v>6</v>
      </c>
      <c r="F36" s="19">
        <v>44.27</v>
      </c>
      <c r="G36" s="8"/>
      <c r="H36" s="9">
        <v>10</v>
      </c>
    </row>
    <row r="37" spans="2:8" ht="13.8" x14ac:dyDescent="0.3">
      <c r="B37" s="15">
        <v>67</v>
      </c>
      <c r="C37" s="17" t="s">
        <v>110</v>
      </c>
      <c r="D37" s="16"/>
      <c r="E37" s="15" t="s">
        <v>9</v>
      </c>
      <c r="F37" s="19">
        <v>44.28</v>
      </c>
      <c r="G37" s="8" t="s">
        <v>7</v>
      </c>
      <c r="H37" s="9">
        <v>7</v>
      </c>
    </row>
    <row r="38" spans="2:8" ht="13.8" x14ac:dyDescent="0.3">
      <c r="B38" s="15">
        <v>88</v>
      </c>
      <c r="C38" s="18" t="s">
        <v>41</v>
      </c>
      <c r="D38" s="79"/>
      <c r="E38" s="15" t="s">
        <v>6</v>
      </c>
      <c r="F38" s="19">
        <v>46.02</v>
      </c>
      <c r="G38" s="8"/>
      <c r="H38" s="9">
        <v>9</v>
      </c>
    </row>
    <row r="39" spans="2:8" ht="13.8" x14ac:dyDescent="0.3">
      <c r="B39" s="15">
        <v>115</v>
      </c>
      <c r="C39" s="18" t="s">
        <v>11</v>
      </c>
      <c r="D39" s="79"/>
      <c r="E39" s="15" t="s">
        <v>6</v>
      </c>
      <c r="F39" s="19">
        <v>47.24</v>
      </c>
      <c r="G39" s="8"/>
      <c r="H39" s="9">
        <v>8</v>
      </c>
    </row>
    <row r="40" spans="2:8" ht="13.8" x14ac:dyDescent="0.3">
      <c r="B40" s="15">
        <v>136</v>
      </c>
      <c r="C40" s="18" t="s">
        <v>42</v>
      </c>
      <c r="D40" s="79"/>
      <c r="E40" s="15" t="s">
        <v>6</v>
      </c>
      <c r="F40" s="19">
        <v>48.37</v>
      </c>
      <c r="G40" s="95"/>
      <c r="H40" s="9">
        <v>7</v>
      </c>
    </row>
    <row r="41" spans="2:8" ht="13.8" x14ac:dyDescent="0.3">
      <c r="B41" s="15">
        <v>191</v>
      </c>
      <c r="C41" s="18" t="s">
        <v>111</v>
      </c>
      <c r="D41" s="79"/>
      <c r="E41" s="15" t="s">
        <v>9</v>
      </c>
      <c r="F41" s="19">
        <v>52.06</v>
      </c>
      <c r="G41" s="95" t="s">
        <v>7</v>
      </c>
      <c r="H41" s="9">
        <v>6</v>
      </c>
    </row>
    <row r="42" spans="2:8" ht="13.8" x14ac:dyDescent="0.3">
      <c r="B42" s="15">
        <v>231</v>
      </c>
      <c r="C42" s="18" t="s">
        <v>112</v>
      </c>
      <c r="D42" s="79"/>
      <c r="E42" s="15" t="s">
        <v>103</v>
      </c>
      <c r="F42" s="19">
        <v>53.42</v>
      </c>
      <c r="G42" s="95" t="s">
        <v>7</v>
      </c>
      <c r="H42" s="9">
        <v>10</v>
      </c>
    </row>
    <row r="43" spans="2:8" ht="13.8" x14ac:dyDescent="0.3">
      <c r="B43" s="15">
        <v>244</v>
      </c>
      <c r="C43" s="18" t="s">
        <v>76</v>
      </c>
      <c r="D43" s="79"/>
      <c r="E43" s="15" t="s">
        <v>9</v>
      </c>
      <c r="F43" s="19">
        <v>54.25</v>
      </c>
      <c r="G43" s="95" t="s">
        <v>7</v>
      </c>
      <c r="H43" s="9">
        <v>5</v>
      </c>
    </row>
    <row r="44" spans="2:8" ht="13.8" x14ac:dyDescent="0.3">
      <c r="B44" s="15">
        <v>447</v>
      </c>
      <c r="C44" s="18" t="s">
        <v>70</v>
      </c>
      <c r="D44" s="79"/>
      <c r="E44" s="15" t="s">
        <v>103</v>
      </c>
      <c r="F44" s="19" t="s">
        <v>114</v>
      </c>
      <c r="G44" s="95" t="s">
        <v>7</v>
      </c>
      <c r="H44" s="9">
        <v>9</v>
      </c>
    </row>
    <row r="45" spans="2:8" x14ac:dyDescent="0.25">
      <c r="B45" s="22"/>
      <c r="C45" s="22"/>
      <c r="D45" s="23"/>
      <c r="E45" s="22"/>
      <c r="F45" s="22"/>
      <c r="G45" s="22"/>
      <c r="H45" s="21"/>
    </row>
    <row r="47" spans="2:8" ht="13.8" x14ac:dyDescent="0.3">
      <c r="B47" s="10" t="s">
        <v>63</v>
      </c>
      <c r="C47" s="11"/>
      <c r="D47" s="1"/>
      <c r="E47" s="1"/>
      <c r="F47" s="2"/>
      <c r="G47" s="2"/>
      <c r="H47" s="3"/>
    </row>
    <row r="48" spans="2:8" s="91" customFormat="1" ht="13.8" x14ac:dyDescent="0.3">
      <c r="B48" s="12" t="s">
        <v>116</v>
      </c>
      <c r="C48" s="13" t="s">
        <v>117</v>
      </c>
      <c r="D48" s="4"/>
      <c r="E48" s="4" t="s">
        <v>118</v>
      </c>
      <c r="F48" s="4"/>
      <c r="G48" s="4" t="s">
        <v>128</v>
      </c>
      <c r="H48" s="90"/>
    </row>
    <row r="49" spans="2:8" ht="13.8" x14ac:dyDescent="0.3">
      <c r="B49" s="5" t="s">
        <v>1</v>
      </c>
      <c r="C49" s="14" t="s">
        <v>2</v>
      </c>
      <c r="D49" s="6"/>
      <c r="E49" s="6" t="s">
        <v>3</v>
      </c>
      <c r="F49" s="6" t="s">
        <v>8</v>
      </c>
      <c r="G49" s="6" t="s">
        <v>4</v>
      </c>
      <c r="H49" s="7" t="s">
        <v>5</v>
      </c>
    </row>
    <row r="50" spans="2:8" ht="13.8" x14ac:dyDescent="0.3">
      <c r="B50" s="15">
        <v>53</v>
      </c>
      <c r="C50" s="17" t="s">
        <v>109</v>
      </c>
      <c r="D50" s="16"/>
      <c r="E50" s="15" t="s">
        <v>9</v>
      </c>
      <c r="F50" s="19" t="s">
        <v>119</v>
      </c>
      <c r="G50" s="8" t="s">
        <v>7</v>
      </c>
      <c r="H50" s="9">
        <v>10</v>
      </c>
    </row>
    <row r="51" spans="2:8" ht="13.8" x14ac:dyDescent="0.3">
      <c r="B51" s="15">
        <v>80</v>
      </c>
      <c r="C51" s="17" t="s">
        <v>33</v>
      </c>
      <c r="D51" s="16"/>
      <c r="E51" s="15" t="s">
        <v>9</v>
      </c>
      <c r="F51" s="19" t="s">
        <v>120</v>
      </c>
      <c r="G51" s="8" t="s">
        <v>7</v>
      </c>
      <c r="H51" s="9">
        <v>9</v>
      </c>
    </row>
    <row r="52" spans="2:8" ht="13.8" x14ac:dyDescent="0.3">
      <c r="B52" s="15">
        <v>141</v>
      </c>
      <c r="C52" s="17" t="s">
        <v>16</v>
      </c>
      <c r="D52" s="20"/>
      <c r="E52" s="15" t="s">
        <v>6</v>
      </c>
      <c r="F52" s="19" t="s">
        <v>121</v>
      </c>
      <c r="G52" s="8"/>
      <c r="H52" s="9">
        <v>10</v>
      </c>
    </row>
    <row r="53" spans="2:8" ht="13.8" x14ac:dyDescent="0.3">
      <c r="B53" s="15">
        <v>234</v>
      </c>
      <c r="C53" s="17" t="s">
        <v>41</v>
      </c>
      <c r="D53" s="16"/>
      <c r="E53" s="15" t="s">
        <v>6</v>
      </c>
      <c r="F53" s="19" t="s">
        <v>122</v>
      </c>
      <c r="G53" s="8"/>
      <c r="H53" s="9">
        <v>9</v>
      </c>
    </row>
    <row r="54" spans="2:8" ht="13.8" x14ac:dyDescent="0.3">
      <c r="B54" s="15">
        <v>303</v>
      </c>
      <c r="C54" s="17" t="s">
        <v>11</v>
      </c>
      <c r="D54" s="16"/>
      <c r="E54" s="15" t="s">
        <v>6</v>
      </c>
      <c r="F54" s="19" t="s">
        <v>123</v>
      </c>
      <c r="G54" s="8"/>
      <c r="H54" s="9">
        <v>8</v>
      </c>
    </row>
    <row r="55" spans="2:8" ht="13.8" x14ac:dyDescent="0.3">
      <c r="B55" s="15">
        <v>356</v>
      </c>
      <c r="C55" s="18" t="s">
        <v>53</v>
      </c>
      <c r="D55" s="79"/>
      <c r="E55" s="15" t="s">
        <v>6</v>
      </c>
      <c r="F55" s="19" t="s">
        <v>124</v>
      </c>
      <c r="G55" s="8" t="s">
        <v>7</v>
      </c>
      <c r="H55" s="9">
        <v>7</v>
      </c>
    </row>
    <row r="56" spans="2:8" ht="13.8" x14ac:dyDescent="0.3">
      <c r="B56" s="15">
        <v>464</v>
      </c>
      <c r="C56" s="18" t="s">
        <v>90</v>
      </c>
      <c r="D56" s="79"/>
      <c r="E56" s="15" t="s">
        <v>9</v>
      </c>
      <c r="F56" s="19" t="s">
        <v>125</v>
      </c>
      <c r="G56" s="8" t="s">
        <v>7</v>
      </c>
      <c r="H56" s="9">
        <v>8</v>
      </c>
    </row>
    <row r="57" spans="2:8" ht="13.8" x14ac:dyDescent="0.3">
      <c r="B57" s="15">
        <v>466</v>
      </c>
      <c r="C57" s="18" t="s">
        <v>89</v>
      </c>
      <c r="D57" s="79"/>
      <c r="E57" s="15" t="s">
        <v>103</v>
      </c>
      <c r="F57" s="19" t="s">
        <v>126</v>
      </c>
      <c r="G57" s="95" t="s">
        <v>7</v>
      </c>
      <c r="H57" s="9">
        <v>10</v>
      </c>
    </row>
    <row r="58" spans="2:8" ht="13.8" x14ac:dyDescent="0.3">
      <c r="B58" s="15">
        <v>477</v>
      </c>
      <c r="C58" s="18" t="s">
        <v>111</v>
      </c>
      <c r="D58" s="79"/>
      <c r="E58" s="15" t="s">
        <v>9</v>
      </c>
      <c r="F58" s="19" t="s">
        <v>127</v>
      </c>
      <c r="G58" s="95" t="s">
        <v>7</v>
      </c>
      <c r="H58" s="9">
        <v>7</v>
      </c>
    </row>
    <row r="59" spans="2:8" x14ac:dyDescent="0.25">
      <c r="B59" s="22"/>
      <c r="C59" s="22"/>
      <c r="D59" s="23"/>
      <c r="E59" s="22"/>
      <c r="F59" s="22"/>
      <c r="G59" s="22"/>
      <c r="H59" s="21"/>
    </row>
    <row r="61" spans="2:8" ht="13.8" x14ac:dyDescent="0.3">
      <c r="B61" s="10" t="s">
        <v>63</v>
      </c>
      <c r="C61" s="11"/>
      <c r="D61" s="1"/>
      <c r="E61" s="1"/>
      <c r="F61" s="2"/>
      <c r="G61" s="2"/>
      <c r="H61" s="3"/>
    </row>
    <row r="62" spans="2:8" s="91" customFormat="1" ht="13.8" x14ac:dyDescent="0.3">
      <c r="B62" s="12" t="s">
        <v>132</v>
      </c>
      <c r="C62" s="13" t="s">
        <v>137</v>
      </c>
      <c r="D62" s="4"/>
      <c r="E62" s="4" t="s">
        <v>138</v>
      </c>
      <c r="F62" s="4"/>
      <c r="G62" s="4" t="s">
        <v>144</v>
      </c>
      <c r="H62" s="90"/>
    </row>
    <row r="63" spans="2:8" ht="13.8" x14ac:dyDescent="0.3">
      <c r="B63" s="5" t="s">
        <v>1</v>
      </c>
      <c r="C63" s="14" t="s">
        <v>2</v>
      </c>
      <c r="D63" s="6"/>
      <c r="E63" s="6" t="s">
        <v>3</v>
      </c>
      <c r="F63" s="6" t="s">
        <v>8</v>
      </c>
      <c r="G63" s="6" t="s">
        <v>4</v>
      </c>
      <c r="H63" s="7" t="s">
        <v>5</v>
      </c>
    </row>
    <row r="64" spans="2:8" ht="13.8" x14ac:dyDescent="0.3">
      <c r="B64" s="15">
        <v>18</v>
      </c>
      <c r="C64" s="17" t="s">
        <v>33</v>
      </c>
      <c r="D64" s="16"/>
      <c r="E64" s="15" t="s">
        <v>9</v>
      </c>
      <c r="F64" s="19">
        <v>39.08</v>
      </c>
      <c r="G64" s="8" t="s">
        <v>82</v>
      </c>
      <c r="H64" s="9">
        <v>15</v>
      </c>
    </row>
    <row r="65" spans="2:8" ht="13.8" x14ac:dyDescent="0.3">
      <c r="B65" s="15">
        <v>51</v>
      </c>
      <c r="C65" s="17" t="s">
        <v>41</v>
      </c>
      <c r="D65" s="16"/>
      <c r="E65" s="15" t="s">
        <v>6</v>
      </c>
      <c r="F65" s="19">
        <v>43.49</v>
      </c>
      <c r="G65" s="8" t="s">
        <v>82</v>
      </c>
      <c r="H65" s="9">
        <v>15</v>
      </c>
    </row>
    <row r="66" spans="2:8" ht="13.8" x14ac:dyDescent="0.3">
      <c r="B66" s="15">
        <v>79</v>
      </c>
      <c r="C66" s="17" t="s">
        <v>145</v>
      </c>
      <c r="D66" s="20"/>
      <c r="E66" s="15" t="s">
        <v>9</v>
      </c>
      <c r="F66" s="19">
        <v>46.2</v>
      </c>
      <c r="G66" s="8" t="s">
        <v>7</v>
      </c>
      <c r="H66" s="9">
        <v>9</v>
      </c>
    </row>
    <row r="67" spans="2:8" ht="13.8" x14ac:dyDescent="0.3">
      <c r="B67" s="15">
        <v>88</v>
      </c>
      <c r="C67" s="17" t="s">
        <v>18</v>
      </c>
      <c r="D67" s="16"/>
      <c r="E67" s="15" t="s">
        <v>149</v>
      </c>
      <c r="F67" s="19">
        <v>47.31</v>
      </c>
      <c r="G67" s="8"/>
      <c r="H67" s="9">
        <v>10</v>
      </c>
    </row>
    <row r="68" spans="2:8" ht="13.8" x14ac:dyDescent="0.3">
      <c r="B68" s="15">
        <v>89</v>
      </c>
      <c r="C68" s="17" t="s">
        <v>11</v>
      </c>
      <c r="D68" s="16"/>
      <c r="E68" s="15" t="s">
        <v>6</v>
      </c>
      <c r="F68" s="19">
        <v>47.41</v>
      </c>
      <c r="G68" s="8"/>
      <c r="H68" s="9">
        <v>9</v>
      </c>
    </row>
    <row r="69" spans="2:8" ht="13.8" x14ac:dyDescent="0.3">
      <c r="B69" s="15">
        <v>103</v>
      </c>
      <c r="C69" s="18" t="s">
        <v>146</v>
      </c>
      <c r="D69" s="79"/>
      <c r="E69" s="15" t="s">
        <v>103</v>
      </c>
      <c r="F69" s="19">
        <v>48.44</v>
      </c>
      <c r="G69" s="8"/>
      <c r="H69" s="9">
        <v>10</v>
      </c>
    </row>
    <row r="70" spans="2:8" ht="13.8" x14ac:dyDescent="0.3">
      <c r="B70" s="15">
        <v>108</v>
      </c>
      <c r="C70" s="18" t="s">
        <v>147</v>
      </c>
      <c r="D70" s="79"/>
      <c r="E70" s="15" t="s">
        <v>9</v>
      </c>
      <c r="F70" s="19">
        <v>49.11</v>
      </c>
      <c r="G70" s="8" t="s">
        <v>82</v>
      </c>
      <c r="H70" s="9">
        <v>13</v>
      </c>
    </row>
    <row r="71" spans="2:8" ht="13.8" x14ac:dyDescent="0.3">
      <c r="B71" s="15">
        <v>142</v>
      </c>
      <c r="C71" s="18" t="s">
        <v>90</v>
      </c>
      <c r="D71" s="79"/>
      <c r="E71" s="15" t="s">
        <v>9</v>
      </c>
      <c r="F71" s="19">
        <v>51.05</v>
      </c>
      <c r="G71" s="95" t="s">
        <v>7</v>
      </c>
      <c r="H71" s="9">
        <v>7</v>
      </c>
    </row>
    <row r="72" spans="2:8" ht="13.8" x14ac:dyDescent="0.3">
      <c r="B72" s="15">
        <v>184</v>
      </c>
      <c r="C72" s="18" t="s">
        <v>112</v>
      </c>
      <c r="D72" s="79"/>
      <c r="E72" s="15" t="s">
        <v>103</v>
      </c>
      <c r="F72" s="19">
        <v>54.04</v>
      </c>
      <c r="G72" s="95"/>
      <c r="H72" s="9">
        <v>9</v>
      </c>
    </row>
    <row r="73" spans="2:8" ht="13.8" x14ac:dyDescent="0.3">
      <c r="B73" s="15">
        <v>197</v>
      </c>
      <c r="C73" s="18" t="s">
        <v>76</v>
      </c>
      <c r="D73" s="79"/>
      <c r="E73" s="15" t="s">
        <v>9</v>
      </c>
      <c r="F73" s="19">
        <v>55.13</v>
      </c>
      <c r="G73" s="95"/>
      <c r="H73" s="9">
        <v>6</v>
      </c>
    </row>
    <row r="74" spans="2:8" ht="13.8" x14ac:dyDescent="0.3">
      <c r="B74" s="15">
        <v>201</v>
      </c>
      <c r="C74" s="18" t="s">
        <v>12</v>
      </c>
      <c r="D74" s="79"/>
      <c r="E74" s="15" t="s">
        <v>9</v>
      </c>
      <c r="F74" s="19">
        <v>55.38</v>
      </c>
      <c r="G74" s="95"/>
      <c r="H74" s="9">
        <v>5</v>
      </c>
    </row>
    <row r="75" spans="2:8" ht="13.8" x14ac:dyDescent="0.3">
      <c r="B75" s="15">
        <v>212</v>
      </c>
      <c r="C75" s="18" t="s">
        <v>46</v>
      </c>
      <c r="D75" s="79"/>
      <c r="E75" s="15" t="s">
        <v>6</v>
      </c>
      <c r="F75" s="19">
        <v>56.13</v>
      </c>
      <c r="G75" s="95"/>
      <c r="H75" s="9">
        <v>8</v>
      </c>
    </row>
    <row r="76" spans="2:8" ht="13.8" x14ac:dyDescent="0.3">
      <c r="B76" s="15">
        <v>305</v>
      </c>
      <c r="C76" s="18" t="s">
        <v>148</v>
      </c>
      <c r="D76" s="79"/>
      <c r="E76" s="15" t="s">
        <v>103</v>
      </c>
      <c r="F76" s="19" t="s">
        <v>150</v>
      </c>
      <c r="G76" s="95" t="s">
        <v>7</v>
      </c>
      <c r="H76" s="9">
        <v>8</v>
      </c>
    </row>
    <row r="77" spans="2:8" ht="13.8" x14ac:dyDescent="0.3">
      <c r="B77" s="15">
        <v>317</v>
      </c>
      <c r="C77" s="18" t="s">
        <v>70</v>
      </c>
      <c r="D77" s="79"/>
      <c r="E77" s="15" t="s">
        <v>103</v>
      </c>
      <c r="F77" s="19" t="s">
        <v>139</v>
      </c>
      <c r="G77" s="95" t="s">
        <v>82</v>
      </c>
      <c r="H77" s="9">
        <v>12</v>
      </c>
    </row>
    <row r="78" spans="2:8" ht="13.8" x14ac:dyDescent="0.3">
      <c r="B78" s="15">
        <v>353</v>
      </c>
      <c r="C78" s="18" t="s">
        <v>131</v>
      </c>
      <c r="D78" s="79"/>
      <c r="E78" s="15" t="s">
        <v>103</v>
      </c>
      <c r="F78" s="19" t="s">
        <v>140</v>
      </c>
      <c r="G78" s="95" t="s">
        <v>7</v>
      </c>
      <c r="H78" s="9">
        <v>6</v>
      </c>
    </row>
    <row r="79" spans="2:8" x14ac:dyDescent="0.25">
      <c r="B79" s="22"/>
      <c r="C79" s="22"/>
      <c r="D79" s="23"/>
      <c r="E79" s="22"/>
      <c r="F79" s="22"/>
      <c r="G79" s="22"/>
      <c r="H79" s="21"/>
    </row>
    <row r="81" spans="2:8" ht="13.8" x14ac:dyDescent="0.3">
      <c r="B81" s="10" t="s">
        <v>63</v>
      </c>
      <c r="C81" s="11"/>
      <c r="D81" s="1"/>
      <c r="E81" s="1"/>
      <c r="F81" s="2"/>
      <c r="G81" s="2"/>
      <c r="H81" s="3"/>
    </row>
    <row r="82" spans="2:8" s="91" customFormat="1" ht="13.8" x14ac:dyDescent="0.3">
      <c r="B82" s="12" t="s">
        <v>136</v>
      </c>
      <c r="C82" s="13" t="s">
        <v>152</v>
      </c>
      <c r="D82" s="4"/>
      <c r="E82" s="4" t="s">
        <v>153</v>
      </c>
      <c r="F82" s="4"/>
      <c r="G82" s="4" t="s">
        <v>166</v>
      </c>
      <c r="H82" s="90"/>
    </row>
    <row r="83" spans="2:8" ht="13.8" x14ac:dyDescent="0.3">
      <c r="B83" s="5" t="s">
        <v>1</v>
      </c>
      <c r="C83" s="14" t="s">
        <v>2</v>
      </c>
      <c r="D83" s="6"/>
      <c r="E83" s="6" t="s">
        <v>3</v>
      </c>
      <c r="F83" s="6" t="s">
        <v>8</v>
      </c>
      <c r="G83" s="6" t="s">
        <v>4</v>
      </c>
      <c r="H83" s="7" t="s">
        <v>5</v>
      </c>
    </row>
    <row r="84" spans="2:8" ht="13.8" x14ac:dyDescent="0.3">
      <c r="B84" s="15">
        <v>3</v>
      </c>
      <c r="C84" s="17" t="s">
        <v>154</v>
      </c>
      <c r="D84" s="16"/>
      <c r="E84" s="15" t="s">
        <v>9</v>
      </c>
      <c r="F84" s="19" t="s">
        <v>155</v>
      </c>
      <c r="G84" s="8"/>
      <c r="H84" s="9">
        <v>10</v>
      </c>
    </row>
    <row r="85" spans="2:8" ht="13.8" x14ac:dyDescent="0.3">
      <c r="B85" s="15">
        <v>5</v>
      </c>
      <c r="C85" s="17" t="s">
        <v>33</v>
      </c>
      <c r="D85" s="16"/>
      <c r="E85" s="15" t="s">
        <v>9</v>
      </c>
      <c r="F85" s="19" t="s">
        <v>156</v>
      </c>
      <c r="G85" s="8"/>
      <c r="H85" s="9">
        <v>9</v>
      </c>
    </row>
    <row r="86" spans="2:8" ht="13.8" x14ac:dyDescent="0.3">
      <c r="B86" s="15">
        <v>21</v>
      </c>
      <c r="C86" s="17" t="s">
        <v>16</v>
      </c>
      <c r="D86" s="20"/>
      <c r="E86" s="15" t="s">
        <v>6</v>
      </c>
      <c r="F86" s="19" t="s">
        <v>157</v>
      </c>
      <c r="G86" s="8"/>
      <c r="H86" s="9">
        <v>10</v>
      </c>
    </row>
    <row r="87" spans="2:8" ht="13.8" x14ac:dyDescent="0.3">
      <c r="B87" s="15">
        <v>23</v>
      </c>
      <c r="C87" s="17" t="s">
        <v>44</v>
      </c>
      <c r="D87" s="16"/>
      <c r="E87" s="15" t="s">
        <v>149</v>
      </c>
      <c r="F87" s="19" t="s">
        <v>158</v>
      </c>
      <c r="G87" s="8"/>
      <c r="H87" s="9">
        <v>10</v>
      </c>
    </row>
    <row r="88" spans="2:8" ht="13.8" x14ac:dyDescent="0.3">
      <c r="B88" s="15">
        <v>27</v>
      </c>
      <c r="C88" s="17" t="s">
        <v>41</v>
      </c>
      <c r="D88" s="16"/>
      <c r="E88" s="15" t="s">
        <v>6</v>
      </c>
      <c r="F88" s="19" t="s">
        <v>159</v>
      </c>
      <c r="G88" s="8"/>
      <c r="H88" s="9">
        <v>9</v>
      </c>
    </row>
    <row r="89" spans="2:8" ht="13.8" x14ac:dyDescent="0.3">
      <c r="B89" s="15">
        <v>28</v>
      </c>
      <c r="C89" s="18" t="s">
        <v>145</v>
      </c>
      <c r="D89" s="79"/>
      <c r="E89" s="15" t="s">
        <v>9</v>
      </c>
      <c r="F89" s="19" t="s">
        <v>160</v>
      </c>
      <c r="G89" s="8"/>
      <c r="H89" s="9">
        <v>8</v>
      </c>
    </row>
    <row r="90" spans="2:8" ht="13.8" x14ac:dyDescent="0.3">
      <c r="B90" s="15">
        <v>32</v>
      </c>
      <c r="C90" s="18" t="s">
        <v>52</v>
      </c>
      <c r="D90" s="79"/>
      <c r="E90" s="15" t="s">
        <v>6</v>
      </c>
      <c r="F90" s="19" t="s">
        <v>161</v>
      </c>
      <c r="G90" s="8"/>
      <c r="H90" s="9">
        <v>8</v>
      </c>
    </row>
    <row r="91" spans="2:8" ht="13.8" x14ac:dyDescent="0.3">
      <c r="B91" s="15">
        <v>39</v>
      </c>
      <c r="C91" s="18" t="s">
        <v>11</v>
      </c>
      <c r="D91" s="79"/>
      <c r="E91" s="15" t="s">
        <v>6</v>
      </c>
      <c r="F91" s="19" t="s">
        <v>162</v>
      </c>
      <c r="G91" s="95"/>
      <c r="H91" s="9">
        <v>7</v>
      </c>
    </row>
    <row r="92" spans="2:8" ht="13.8" x14ac:dyDescent="0.3">
      <c r="B92" s="15">
        <v>40</v>
      </c>
      <c r="C92" s="18" t="s">
        <v>147</v>
      </c>
      <c r="D92" s="79"/>
      <c r="E92" s="15" t="s">
        <v>9</v>
      </c>
      <c r="F92" s="19" t="s">
        <v>163</v>
      </c>
      <c r="G92" s="95"/>
      <c r="H92" s="9">
        <v>7</v>
      </c>
    </row>
    <row r="93" spans="2:8" ht="13.8" x14ac:dyDescent="0.3">
      <c r="B93" s="15">
        <v>47</v>
      </c>
      <c r="C93" s="18" t="s">
        <v>18</v>
      </c>
      <c r="D93" s="79"/>
      <c r="E93" s="15" t="s">
        <v>149</v>
      </c>
      <c r="F93" s="19" t="s">
        <v>164</v>
      </c>
      <c r="G93" s="95"/>
      <c r="H93" s="9">
        <v>9</v>
      </c>
    </row>
    <row r="94" spans="2:8" ht="13.8" x14ac:dyDescent="0.3">
      <c r="B94" s="15">
        <v>67</v>
      </c>
      <c r="C94" s="18" t="s">
        <v>112</v>
      </c>
      <c r="D94" s="79"/>
      <c r="E94" s="15" t="s">
        <v>103</v>
      </c>
      <c r="F94" s="19" t="s">
        <v>165</v>
      </c>
      <c r="G94" s="95"/>
      <c r="H94" s="9">
        <v>10</v>
      </c>
    </row>
    <row r="95" spans="2:8" x14ac:dyDescent="0.25">
      <c r="B95" s="22"/>
      <c r="C95" s="22"/>
      <c r="D95" s="23"/>
      <c r="E95" s="22"/>
      <c r="F95" s="22"/>
      <c r="G95" s="22"/>
      <c r="H95" s="21"/>
    </row>
    <row r="97" spans="2:8" ht="13.8" x14ac:dyDescent="0.3">
      <c r="B97" s="10" t="s">
        <v>63</v>
      </c>
      <c r="C97" s="11"/>
      <c r="D97" s="1"/>
      <c r="E97" s="1"/>
      <c r="F97" s="2"/>
      <c r="G97" s="2"/>
      <c r="H97" s="3"/>
    </row>
    <row r="98" spans="2:8" s="91" customFormat="1" ht="13.8" x14ac:dyDescent="0.3">
      <c r="B98" s="12" t="s">
        <v>168</v>
      </c>
      <c r="C98" s="13" t="s">
        <v>169</v>
      </c>
      <c r="D98" s="4"/>
      <c r="E98" s="4" t="s">
        <v>170</v>
      </c>
      <c r="F98" s="4"/>
      <c r="G98" s="4" t="s">
        <v>80</v>
      </c>
      <c r="H98" s="90"/>
    </row>
    <row r="99" spans="2:8" ht="13.8" x14ac:dyDescent="0.3">
      <c r="B99" s="5" t="s">
        <v>1</v>
      </c>
      <c r="C99" s="14" t="s">
        <v>2</v>
      </c>
      <c r="D99" s="6"/>
      <c r="E99" s="6" t="s">
        <v>3</v>
      </c>
      <c r="F99" s="6" t="s">
        <v>8</v>
      </c>
      <c r="G99" s="6" t="s">
        <v>4</v>
      </c>
      <c r="H99" s="7" t="s">
        <v>5</v>
      </c>
    </row>
    <row r="100" spans="2:8" ht="13.8" x14ac:dyDescent="0.3">
      <c r="B100" s="15">
        <v>5</v>
      </c>
      <c r="C100" s="17" t="s">
        <v>171</v>
      </c>
      <c r="D100" s="16"/>
      <c r="E100" s="15" t="s">
        <v>9</v>
      </c>
      <c r="F100" s="19">
        <v>16.29</v>
      </c>
      <c r="G100" s="8" t="s">
        <v>7</v>
      </c>
      <c r="H100" s="9">
        <v>10</v>
      </c>
    </row>
    <row r="101" spans="2:8" ht="13.8" x14ac:dyDescent="0.3">
      <c r="B101" s="15">
        <v>36</v>
      </c>
      <c r="C101" s="17" t="s">
        <v>33</v>
      </c>
      <c r="D101" s="16"/>
      <c r="E101" s="15" t="s">
        <v>9</v>
      </c>
      <c r="F101" s="19">
        <v>18.52</v>
      </c>
      <c r="G101" s="8" t="s">
        <v>7</v>
      </c>
      <c r="H101" s="9">
        <v>9</v>
      </c>
    </row>
    <row r="102" spans="2:8" ht="13.8" x14ac:dyDescent="0.3">
      <c r="B102" s="15">
        <v>53</v>
      </c>
      <c r="C102" s="17" t="s">
        <v>16</v>
      </c>
      <c r="D102" s="20"/>
      <c r="E102" s="15" t="s">
        <v>6</v>
      </c>
      <c r="F102" s="19">
        <v>20.079999999999998</v>
      </c>
      <c r="G102" s="8" t="s">
        <v>82</v>
      </c>
      <c r="H102" s="9">
        <v>15</v>
      </c>
    </row>
    <row r="103" spans="2:8" ht="13.8" x14ac:dyDescent="0.3">
      <c r="B103" s="15">
        <v>57</v>
      </c>
      <c r="C103" s="17" t="s">
        <v>172</v>
      </c>
      <c r="D103" s="16"/>
      <c r="E103" s="15" t="s">
        <v>9</v>
      </c>
      <c r="F103" s="19">
        <v>20.23</v>
      </c>
      <c r="G103" s="8"/>
      <c r="H103" s="9">
        <v>8</v>
      </c>
    </row>
    <row r="104" spans="2:8" ht="13.8" x14ac:dyDescent="0.3">
      <c r="B104" s="15">
        <v>73</v>
      </c>
      <c r="C104" s="17" t="s">
        <v>173</v>
      </c>
      <c r="D104" s="16"/>
      <c r="E104" s="15" t="s">
        <v>9</v>
      </c>
      <c r="F104" s="19">
        <v>21.15</v>
      </c>
      <c r="G104" s="8" t="s">
        <v>7</v>
      </c>
      <c r="H104" s="9">
        <v>7</v>
      </c>
    </row>
    <row r="105" spans="2:8" ht="13.8" x14ac:dyDescent="0.3">
      <c r="B105" s="15">
        <v>78</v>
      </c>
      <c r="C105" s="18" t="s">
        <v>175</v>
      </c>
      <c r="D105" s="79"/>
      <c r="E105" s="15" t="s">
        <v>103</v>
      </c>
      <c r="F105" s="19">
        <v>21.34</v>
      </c>
      <c r="G105" s="8"/>
      <c r="H105" s="9">
        <v>10</v>
      </c>
    </row>
    <row r="106" spans="2:8" ht="13.8" x14ac:dyDescent="0.3">
      <c r="B106" s="15">
        <v>77</v>
      </c>
      <c r="C106" s="18" t="s">
        <v>174</v>
      </c>
      <c r="D106" s="79"/>
      <c r="E106" s="15" t="s">
        <v>9</v>
      </c>
      <c r="F106" s="19">
        <v>21.35</v>
      </c>
      <c r="G106" s="8" t="s">
        <v>7</v>
      </c>
      <c r="H106" s="9">
        <v>6</v>
      </c>
    </row>
    <row r="107" spans="2:8" ht="13.8" x14ac:dyDescent="0.3">
      <c r="B107" s="15">
        <v>90</v>
      </c>
      <c r="C107" s="18" t="s">
        <v>41</v>
      </c>
      <c r="D107" s="79"/>
      <c r="E107" s="15" t="s">
        <v>6</v>
      </c>
      <c r="F107" s="19">
        <v>22.19</v>
      </c>
      <c r="G107" s="95"/>
      <c r="H107" s="9">
        <v>9</v>
      </c>
    </row>
    <row r="108" spans="2:8" ht="13.8" x14ac:dyDescent="0.3">
      <c r="B108" s="15">
        <v>95</v>
      </c>
      <c r="C108" s="18" t="s">
        <v>176</v>
      </c>
      <c r="D108" s="79"/>
      <c r="E108" s="15" t="s">
        <v>9</v>
      </c>
      <c r="F108" s="19">
        <v>22.34</v>
      </c>
      <c r="G108" s="95" t="s">
        <v>7</v>
      </c>
      <c r="H108" s="9">
        <v>5</v>
      </c>
    </row>
    <row r="109" spans="2:8" ht="13.8" x14ac:dyDescent="0.3">
      <c r="B109" s="15">
        <v>93</v>
      </c>
      <c r="C109" s="18" t="s">
        <v>52</v>
      </c>
      <c r="D109" s="79"/>
      <c r="E109" s="15" t="s">
        <v>6</v>
      </c>
      <c r="F109" s="19">
        <v>22.36</v>
      </c>
      <c r="G109" s="95" t="s">
        <v>7</v>
      </c>
      <c r="H109" s="9">
        <v>8</v>
      </c>
    </row>
    <row r="110" spans="2:8" ht="13.8" x14ac:dyDescent="0.3">
      <c r="B110" s="15">
        <v>98</v>
      </c>
      <c r="C110" s="18" t="s">
        <v>53</v>
      </c>
      <c r="D110" s="79"/>
      <c r="E110" s="15" t="s">
        <v>6</v>
      </c>
      <c r="F110" s="19">
        <v>22.41</v>
      </c>
      <c r="G110" s="95" t="s">
        <v>7</v>
      </c>
      <c r="H110" s="9">
        <v>7</v>
      </c>
    </row>
    <row r="111" spans="2:8" ht="13.8" x14ac:dyDescent="0.3">
      <c r="B111" s="15">
        <v>100</v>
      </c>
      <c r="C111" s="18" t="s">
        <v>11</v>
      </c>
      <c r="D111" s="79"/>
      <c r="E111" s="15" t="s">
        <v>6</v>
      </c>
      <c r="F111" s="19">
        <v>22.49</v>
      </c>
      <c r="G111" s="95"/>
      <c r="H111" s="9">
        <v>6</v>
      </c>
    </row>
    <row r="112" spans="2:8" ht="13.8" x14ac:dyDescent="0.3">
      <c r="B112" s="15">
        <v>111</v>
      </c>
      <c r="C112" s="17" t="s">
        <v>177</v>
      </c>
      <c r="D112" s="16"/>
      <c r="E112" s="15" t="s">
        <v>9</v>
      </c>
      <c r="F112" s="19">
        <v>23.3</v>
      </c>
      <c r="G112" s="8" t="s">
        <v>7</v>
      </c>
      <c r="H112" s="9">
        <v>4</v>
      </c>
    </row>
    <row r="113" spans="2:8" ht="13.8" x14ac:dyDescent="0.3">
      <c r="B113" s="15">
        <v>112</v>
      </c>
      <c r="C113" s="17" t="s">
        <v>178</v>
      </c>
      <c r="D113" s="20"/>
      <c r="E113" s="15" t="s">
        <v>103</v>
      </c>
      <c r="F113" s="19">
        <v>23.4</v>
      </c>
      <c r="G113" s="8" t="s">
        <v>7</v>
      </c>
      <c r="H113" s="9">
        <v>9</v>
      </c>
    </row>
    <row r="114" spans="2:8" ht="13.8" x14ac:dyDescent="0.3">
      <c r="B114" s="15">
        <v>116</v>
      </c>
      <c r="C114" s="17" t="s">
        <v>48</v>
      </c>
      <c r="D114" s="16"/>
      <c r="E114" s="15" t="s">
        <v>6</v>
      </c>
      <c r="F114" s="19">
        <v>23.54</v>
      </c>
      <c r="G114" s="8"/>
      <c r="H114" s="9">
        <v>5</v>
      </c>
    </row>
    <row r="115" spans="2:8" ht="13.8" x14ac:dyDescent="0.3">
      <c r="B115" s="15">
        <v>122</v>
      </c>
      <c r="C115" s="17" t="s">
        <v>90</v>
      </c>
      <c r="D115" s="16"/>
      <c r="E115" s="15" t="s">
        <v>9</v>
      </c>
      <c r="F115" s="19">
        <v>24.16</v>
      </c>
      <c r="G115" s="8" t="s">
        <v>7</v>
      </c>
      <c r="H115" s="9">
        <v>3</v>
      </c>
    </row>
    <row r="116" spans="2:8" ht="13.8" x14ac:dyDescent="0.3">
      <c r="B116" s="15">
        <v>123</v>
      </c>
      <c r="C116" s="18" t="s">
        <v>146</v>
      </c>
      <c r="D116" s="79"/>
      <c r="E116" s="15" t="s">
        <v>103</v>
      </c>
      <c r="F116" s="19">
        <v>24.17</v>
      </c>
      <c r="G116" s="8"/>
      <c r="H116" s="9">
        <v>8</v>
      </c>
    </row>
    <row r="117" spans="2:8" ht="13.8" x14ac:dyDescent="0.3">
      <c r="B117" s="15">
        <v>130</v>
      </c>
      <c r="C117" s="18" t="s">
        <v>179</v>
      </c>
      <c r="D117" s="79"/>
      <c r="E117" s="15" t="s">
        <v>103</v>
      </c>
      <c r="F117" s="19">
        <v>24.42</v>
      </c>
      <c r="G117" s="8" t="s">
        <v>7</v>
      </c>
      <c r="H117" s="9">
        <v>7</v>
      </c>
    </row>
    <row r="118" spans="2:8" ht="13.8" x14ac:dyDescent="0.3">
      <c r="B118" s="15">
        <v>133</v>
      </c>
      <c r="C118" s="18" t="s">
        <v>88</v>
      </c>
      <c r="D118" s="79"/>
      <c r="E118" s="15" t="s">
        <v>9</v>
      </c>
      <c r="F118" s="19">
        <v>24.5</v>
      </c>
      <c r="G118" s="95" t="s">
        <v>7</v>
      </c>
      <c r="H118" s="9">
        <v>2</v>
      </c>
    </row>
    <row r="119" spans="2:8" ht="13.8" x14ac:dyDescent="0.3">
      <c r="B119" s="15">
        <v>149</v>
      </c>
      <c r="C119" s="17" t="s">
        <v>112</v>
      </c>
      <c r="D119" s="16"/>
      <c r="E119" s="15" t="s">
        <v>103</v>
      </c>
      <c r="F119" s="19">
        <v>25.49</v>
      </c>
      <c r="G119" s="8" t="s">
        <v>7</v>
      </c>
      <c r="H119" s="9">
        <v>6</v>
      </c>
    </row>
    <row r="120" spans="2:8" ht="13.8" x14ac:dyDescent="0.3">
      <c r="B120" s="15">
        <v>162</v>
      </c>
      <c r="C120" s="17" t="s">
        <v>180</v>
      </c>
      <c r="D120" s="20"/>
      <c r="E120" s="15" t="s">
        <v>9</v>
      </c>
      <c r="F120" s="19">
        <v>26.46</v>
      </c>
      <c r="G120" s="8" t="s">
        <v>7</v>
      </c>
      <c r="H120" s="9">
        <v>2</v>
      </c>
    </row>
    <row r="121" spans="2:8" ht="13.8" x14ac:dyDescent="0.3">
      <c r="B121" s="15">
        <v>167</v>
      </c>
      <c r="C121" s="17" t="s">
        <v>148</v>
      </c>
      <c r="D121" s="16"/>
      <c r="E121" s="15" t="s">
        <v>103</v>
      </c>
      <c r="F121" s="19">
        <v>27.03</v>
      </c>
      <c r="G121" s="8" t="s">
        <v>7</v>
      </c>
      <c r="H121" s="9">
        <v>5</v>
      </c>
    </row>
    <row r="122" spans="2:8" ht="13.8" x14ac:dyDescent="0.3">
      <c r="B122" s="15">
        <v>169</v>
      </c>
      <c r="C122" s="17" t="s">
        <v>181</v>
      </c>
      <c r="D122" s="16"/>
      <c r="E122" s="15" t="s">
        <v>9</v>
      </c>
      <c r="F122" s="19">
        <v>27.16</v>
      </c>
      <c r="G122" s="8" t="s">
        <v>7</v>
      </c>
      <c r="H122" s="9">
        <v>2</v>
      </c>
    </row>
    <row r="123" spans="2:8" ht="13.8" x14ac:dyDescent="0.3">
      <c r="B123" s="15">
        <v>177</v>
      </c>
      <c r="C123" s="18" t="s">
        <v>182</v>
      </c>
      <c r="D123" s="79"/>
      <c r="E123" s="15" t="s">
        <v>103</v>
      </c>
      <c r="F123" s="19">
        <v>27.37</v>
      </c>
      <c r="G123" s="8" t="s">
        <v>7</v>
      </c>
      <c r="H123" s="9">
        <v>4</v>
      </c>
    </row>
    <row r="124" spans="2:8" ht="13.8" x14ac:dyDescent="0.3">
      <c r="B124" s="15">
        <v>187</v>
      </c>
      <c r="C124" s="18" t="s">
        <v>184</v>
      </c>
      <c r="D124" s="79"/>
      <c r="E124" s="15" t="s">
        <v>9</v>
      </c>
      <c r="F124" s="19">
        <v>28.3</v>
      </c>
      <c r="G124" s="8" t="s">
        <v>7</v>
      </c>
      <c r="H124" s="9">
        <v>2</v>
      </c>
    </row>
    <row r="125" spans="2:8" ht="13.8" x14ac:dyDescent="0.3">
      <c r="B125" s="15">
        <v>186</v>
      </c>
      <c r="C125" s="18" t="s">
        <v>183</v>
      </c>
      <c r="D125" s="79"/>
      <c r="E125" s="15" t="s">
        <v>103</v>
      </c>
      <c r="F125" s="19">
        <v>28.34</v>
      </c>
      <c r="G125" s="95" t="s">
        <v>7</v>
      </c>
      <c r="H125" s="9">
        <v>3</v>
      </c>
    </row>
    <row r="126" spans="2:8" ht="13.8" x14ac:dyDescent="0.3">
      <c r="B126" s="15">
        <v>191</v>
      </c>
      <c r="C126" s="18" t="s">
        <v>185</v>
      </c>
      <c r="D126" s="79"/>
      <c r="E126" s="15" t="s">
        <v>9</v>
      </c>
      <c r="F126" s="19">
        <v>29.33</v>
      </c>
      <c r="G126" s="95" t="s">
        <v>7</v>
      </c>
      <c r="H126" s="9">
        <v>2</v>
      </c>
    </row>
    <row r="127" spans="2:8" ht="13.8" x14ac:dyDescent="0.3">
      <c r="B127" s="15">
        <v>193</v>
      </c>
      <c r="C127" s="18" t="s">
        <v>186</v>
      </c>
      <c r="D127" s="79"/>
      <c r="E127" s="15" t="s">
        <v>149</v>
      </c>
      <c r="F127" s="19">
        <v>30.07</v>
      </c>
      <c r="G127" s="95" t="s">
        <v>7</v>
      </c>
      <c r="H127" s="9">
        <v>10</v>
      </c>
    </row>
    <row r="128" spans="2:8" ht="13.8" x14ac:dyDescent="0.3">
      <c r="B128" s="15">
        <v>197</v>
      </c>
      <c r="C128" s="18" t="s">
        <v>187</v>
      </c>
      <c r="D128" s="79"/>
      <c r="E128" s="15" t="s">
        <v>9</v>
      </c>
      <c r="F128" s="19">
        <v>30.17</v>
      </c>
      <c r="G128" s="95" t="s">
        <v>7</v>
      </c>
      <c r="H128" s="9">
        <v>2</v>
      </c>
    </row>
    <row r="129" spans="2:8" ht="13.8" x14ac:dyDescent="0.3">
      <c r="B129" s="15">
        <v>199</v>
      </c>
      <c r="C129" s="18" t="s">
        <v>70</v>
      </c>
      <c r="D129" s="79"/>
      <c r="E129" s="15" t="s">
        <v>103</v>
      </c>
      <c r="F129" s="19">
        <v>31.01</v>
      </c>
      <c r="G129" s="95"/>
      <c r="H129" s="9">
        <v>2</v>
      </c>
    </row>
    <row r="130" spans="2:8" ht="13.8" x14ac:dyDescent="0.3">
      <c r="B130" s="15">
        <v>214</v>
      </c>
      <c r="C130" s="17" t="s">
        <v>188</v>
      </c>
      <c r="D130" s="16"/>
      <c r="E130" s="15" t="s">
        <v>103</v>
      </c>
      <c r="F130" s="19">
        <v>34.51</v>
      </c>
      <c r="G130" s="8" t="s">
        <v>7</v>
      </c>
      <c r="H130" s="9">
        <v>2</v>
      </c>
    </row>
    <row r="131" spans="2:8" x14ac:dyDescent="0.25">
      <c r="B131" s="22"/>
      <c r="C131" s="22"/>
      <c r="D131" s="23"/>
      <c r="E131" s="22"/>
      <c r="F131" s="22"/>
      <c r="G131" s="22"/>
      <c r="H131" s="21"/>
    </row>
    <row r="133" spans="2:8" ht="13.8" x14ac:dyDescent="0.3">
      <c r="B133" s="10" t="s">
        <v>63</v>
      </c>
      <c r="C133" s="11"/>
      <c r="D133" s="1"/>
      <c r="E133" s="1"/>
      <c r="F133" s="2"/>
      <c r="G133" s="2"/>
      <c r="H133" s="3"/>
    </row>
    <row r="134" spans="2:8" s="91" customFormat="1" ht="13.8" x14ac:dyDescent="0.3">
      <c r="B134" s="12" t="s">
        <v>190</v>
      </c>
      <c r="C134" s="13" t="s">
        <v>191</v>
      </c>
      <c r="D134" s="4"/>
      <c r="E134" s="4" t="s">
        <v>192</v>
      </c>
      <c r="F134" s="4"/>
      <c r="G134" s="4" t="s">
        <v>193</v>
      </c>
      <c r="H134" s="90"/>
    </row>
    <row r="135" spans="2:8" ht="13.8" x14ac:dyDescent="0.3">
      <c r="B135" s="5" t="s">
        <v>1</v>
      </c>
      <c r="C135" s="14" t="s">
        <v>2</v>
      </c>
      <c r="D135" s="6"/>
      <c r="E135" s="6" t="s">
        <v>3</v>
      </c>
      <c r="F135" s="6" t="s">
        <v>8</v>
      </c>
      <c r="G135" s="6" t="s">
        <v>4</v>
      </c>
      <c r="H135" s="7" t="s">
        <v>5</v>
      </c>
    </row>
    <row r="136" spans="2:8" ht="13.8" x14ac:dyDescent="0.3">
      <c r="B136" s="15">
        <v>8</v>
      </c>
      <c r="C136" s="17" t="s">
        <v>16</v>
      </c>
      <c r="D136" s="16"/>
      <c r="E136" s="15" t="s">
        <v>6</v>
      </c>
      <c r="F136" s="19">
        <v>21.53</v>
      </c>
      <c r="G136" s="8"/>
      <c r="H136" s="9">
        <v>10</v>
      </c>
    </row>
    <row r="137" spans="2:8" ht="13.8" x14ac:dyDescent="0.3">
      <c r="B137" s="15">
        <v>12</v>
      </c>
      <c r="C137" s="17" t="s">
        <v>41</v>
      </c>
      <c r="D137" s="16"/>
      <c r="E137" s="15" t="s">
        <v>6</v>
      </c>
      <c r="F137" s="19">
        <v>22.43</v>
      </c>
      <c r="G137" s="8"/>
      <c r="H137" s="9">
        <v>9</v>
      </c>
    </row>
    <row r="138" spans="2:8" ht="13.8" x14ac:dyDescent="0.3">
      <c r="B138" s="15">
        <v>16</v>
      </c>
      <c r="C138" s="17" t="s">
        <v>11</v>
      </c>
      <c r="D138" s="20"/>
      <c r="E138" s="15" t="s">
        <v>6</v>
      </c>
      <c r="F138" s="19">
        <v>23.21</v>
      </c>
      <c r="G138" s="8"/>
      <c r="H138" s="9">
        <v>8</v>
      </c>
    </row>
    <row r="139" spans="2:8" ht="13.8" x14ac:dyDescent="0.3">
      <c r="B139" s="15">
        <v>19</v>
      </c>
      <c r="C139" s="17" t="s">
        <v>42</v>
      </c>
      <c r="D139" s="16"/>
      <c r="E139" s="15" t="s">
        <v>6</v>
      </c>
      <c r="F139" s="19">
        <v>23.37</v>
      </c>
      <c r="G139" s="8"/>
      <c r="H139" s="9">
        <v>7</v>
      </c>
    </row>
    <row r="140" spans="2:8" ht="13.8" x14ac:dyDescent="0.3">
      <c r="B140" s="15">
        <v>22</v>
      </c>
      <c r="C140" s="17" t="s">
        <v>52</v>
      </c>
      <c r="D140" s="16"/>
      <c r="E140" s="15" t="s">
        <v>6</v>
      </c>
      <c r="F140" s="19">
        <v>23.57</v>
      </c>
      <c r="G140" s="8"/>
      <c r="H140" s="9">
        <v>6</v>
      </c>
    </row>
    <row r="141" spans="2:8" ht="13.8" x14ac:dyDescent="0.3">
      <c r="B141" s="15">
        <v>43</v>
      </c>
      <c r="C141" s="18" t="s">
        <v>46</v>
      </c>
      <c r="D141" s="79"/>
      <c r="E141" s="15" t="s">
        <v>6</v>
      </c>
      <c r="F141" s="19">
        <v>26.1</v>
      </c>
      <c r="G141" s="8"/>
      <c r="H141" s="9">
        <v>5</v>
      </c>
    </row>
    <row r="142" spans="2:8" ht="13.8" x14ac:dyDescent="0.3">
      <c r="B142" s="15">
        <v>105</v>
      </c>
      <c r="C142" s="18" t="s">
        <v>15</v>
      </c>
      <c r="D142" s="79"/>
      <c r="E142" s="15" t="s">
        <v>149</v>
      </c>
      <c r="F142" s="19">
        <v>33.049999999999997</v>
      </c>
      <c r="G142" s="8"/>
      <c r="H142" s="9">
        <v>10</v>
      </c>
    </row>
    <row r="143" spans="2:8" ht="13.8" x14ac:dyDescent="0.3">
      <c r="B143" s="15">
        <v>135</v>
      </c>
      <c r="C143" s="18" t="s">
        <v>49</v>
      </c>
      <c r="D143" s="79"/>
      <c r="E143" s="15" t="s">
        <v>149</v>
      </c>
      <c r="F143" s="19">
        <v>42.13</v>
      </c>
      <c r="G143" s="95"/>
      <c r="H143" s="9">
        <v>9</v>
      </c>
    </row>
    <row r="144" spans="2:8" x14ac:dyDescent="0.25">
      <c r="B144" s="22"/>
      <c r="C144" s="22"/>
      <c r="D144" s="23"/>
      <c r="E144" s="22"/>
      <c r="F144" s="22"/>
      <c r="G144" s="22"/>
      <c r="H144" s="21"/>
    </row>
    <row r="147" spans="2:8" ht="13.8" x14ac:dyDescent="0.3">
      <c r="B147" s="10" t="s">
        <v>63</v>
      </c>
      <c r="C147" s="11"/>
      <c r="D147" s="1"/>
      <c r="E147" s="1"/>
      <c r="F147" s="2"/>
      <c r="G147" s="2"/>
      <c r="H147" s="3"/>
    </row>
    <row r="148" spans="2:8" s="91" customFormat="1" ht="13.8" x14ac:dyDescent="0.3">
      <c r="B148" s="12" t="s">
        <v>195</v>
      </c>
      <c r="C148" s="13" t="s">
        <v>196</v>
      </c>
      <c r="D148" s="4"/>
      <c r="E148" s="4" t="s">
        <v>197</v>
      </c>
      <c r="F148" s="4"/>
      <c r="G148" s="4" t="s">
        <v>198</v>
      </c>
      <c r="H148" s="90"/>
    </row>
    <row r="149" spans="2:8" ht="13.8" x14ac:dyDescent="0.3">
      <c r="B149" s="5" t="s">
        <v>1</v>
      </c>
      <c r="C149" s="14" t="s">
        <v>2</v>
      </c>
      <c r="D149" s="6"/>
      <c r="E149" s="6" t="s">
        <v>3</v>
      </c>
      <c r="F149" s="6" t="s">
        <v>8</v>
      </c>
      <c r="G149" s="6" t="s">
        <v>4</v>
      </c>
      <c r="H149" s="7" t="s">
        <v>5</v>
      </c>
    </row>
    <row r="150" spans="2:8" ht="13.8" x14ac:dyDescent="0.3">
      <c r="B150" s="15">
        <v>111</v>
      </c>
      <c r="C150" s="17" t="s">
        <v>11</v>
      </c>
      <c r="D150" s="16"/>
      <c r="E150" s="15" t="s">
        <v>6</v>
      </c>
      <c r="F150" s="19" t="s">
        <v>200</v>
      </c>
      <c r="G150" s="8"/>
      <c r="H150" s="9">
        <v>10</v>
      </c>
    </row>
    <row r="151" spans="2:8" ht="13.8" x14ac:dyDescent="0.3">
      <c r="B151" s="15">
        <v>214</v>
      </c>
      <c r="C151" s="17" t="s">
        <v>199</v>
      </c>
      <c r="D151" s="16"/>
      <c r="E151" s="15" t="s">
        <v>9</v>
      </c>
      <c r="F151" s="19" t="s">
        <v>201</v>
      </c>
      <c r="G151" s="8" t="s">
        <v>7</v>
      </c>
      <c r="H151" s="9">
        <v>10</v>
      </c>
    </row>
    <row r="152" spans="2:8" ht="13.8" x14ac:dyDescent="0.3">
      <c r="B152" s="15">
        <v>245</v>
      </c>
      <c r="C152" s="17" t="s">
        <v>45</v>
      </c>
      <c r="D152" s="20"/>
      <c r="E152" s="15" t="s">
        <v>149</v>
      </c>
      <c r="F152" s="19" t="s">
        <v>202</v>
      </c>
      <c r="G152" s="8" t="s">
        <v>7</v>
      </c>
      <c r="H152" s="9">
        <v>10</v>
      </c>
    </row>
    <row r="153" spans="2:8" x14ac:dyDescent="0.25">
      <c r="B153" s="22"/>
      <c r="C153" s="22"/>
      <c r="D153" s="23"/>
      <c r="E153" s="22"/>
      <c r="F153" s="22"/>
      <c r="G153" s="22"/>
      <c r="H153" s="21"/>
    </row>
    <row r="155" spans="2:8" ht="13.8" x14ac:dyDescent="0.3">
      <c r="B155" s="10" t="s">
        <v>63</v>
      </c>
      <c r="C155" s="11"/>
      <c r="D155" s="1"/>
      <c r="E155" s="1"/>
      <c r="F155" s="2"/>
      <c r="G155" s="2"/>
      <c r="H155" s="3"/>
    </row>
    <row r="156" spans="2:8" s="91" customFormat="1" ht="13.8" x14ac:dyDescent="0.3">
      <c r="B156" s="12" t="s">
        <v>204</v>
      </c>
      <c r="C156" s="13" t="s">
        <v>206</v>
      </c>
      <c r="D156" s="4"/>
      <c r="E156" s="4" t="s">
        <v>205</v>
      </c>
      <c r="F156" s="4"/>
      <c r="G156" s="4" t="s">
        <v>135</v>
      </c>
      <c r="H156" s="90"/>
    </row>
    <row r="157" spans="2:8" ht="13.8" x14ac:dyDescent="0.3">
      <c r="B157" s="5" t="s">
        <v>1</v>
      </c>
      <c r="C157" s="14" t="s">
        <v>2</v>
      </c>
      <c r="D157" s="6"/>
      <c r="E157" s="6" t="s">
        <v>3</v>
      </c>
      <c r="F157" s="6" t="s">
        <v>210</v>
      </c>
      <c r="G157" s="6" t="s">
        <v>4</v>
      </c>
      <c r="H157" s="7" t="s">
        <v>5</v>
      </c>
    </row>
    <row r="158" spans="2:8" ht="13.8" x14ac:dyDescent="0.3">
      <c r="B158" s="15">
        <v>10</v>
      </c>
      <c r="C158" s="17" t="s">
        <v>171</v>
      </c>
      <c r="D158" s="16"/>
      <c r="E158" s="15" t="s">
        <v>9</v>
      </c>
      <c r="F158" s="101">
        <v>2.2754629629629628E-2</v>
      </c>
      <c r="G158" s="8"/>
      <c r="H158" s="9">
        <v>10</v>
      </c>
    </row>
    <row r="159" spans="2:8" ht="13.8" x14ac:dyDescent="0.3">
      <c r="B159" s="15">
        <v>25</v>
      </c>
      <c r="C159" s="17" t="s">
        <v>154</v>
      </c>
      <c r="D159" s="16"/>
      <c r="E159" s="15" t="s">
        <v>9</v>
      </c>
      <c r="F159" s="101">
        <v>2.5282870370370372E-2</v>
      </c>
      <c r="G159" s="8"/>
      <c r="H159" s="9">
        <v>9</v>
      </c>
    </row>
    <row r="160" spans="2:8" ht="13.8" x14ac:dyDescent="0.3">
      <c r="B160" s="15">
        <v>29</v>
      </c>
      <c r="C160" s="17" t="s">
        <v>209</v>
      </c>
      <c r="D160" s="20"/>
      <c r="E160" s="15" t="s">
        <v>9</v>
      </c>
      <c r="F160" s="101">
        <v>2.5719212962962961E-2</v>
      </c>
      <c r="G160" s="8"/>
      <c r="H160" s="9">
        <v>8</v>
      </c>
    </row>
    <row r="161" spans="2:8" ht="13.8" x14ac:dyDescent="0.3">
      <c r="B161" s="15">
        <v>30</v>
      </c>
      <c r="C161" s="17" t="s">
        <v>17</v>
      </c>
      <c r="D161" s="16"/>
      <c r="E161" s="15" t="s">
        <v>6</v>
      </c>
      <c r="F161" s="101">
        <v>2.5842708333333336E-2</v>
      </c>
      <c r="G161" s="8"/>
      <c r="H161" s="9">
        <v>10</v>
      </c>
    </row>
    <row r="162" spans="2:8" ht="13.8" x14ac:dyDescent="0.3">
      <c r="B162" s="15">
        <v>63</v>
      </c>
      <c r="C162" s="17" t="s">
        <v>42</v>
      </c>
      <c r="D162" s="16"/>
      <c r="E162" s="15" t="s">
        <v>6</v>
      </c>
      <c r="F162" s="101">
        <v>3.0118518518518517E-2</v>
      </c>
      <c r="G162" s="8"/>
      <c r="H162" s="9">
        <v>9</v>
      </c>
    </row>
    <row r="163" spans="2:8" ht="13.8" x14ac:dyDescent="0.3">
      <c r="B163" s="15">
        <v>67</v>
      </c>
      <c r="C163" s="18" t="s">
        <v>147</v>
      </c>
      <c r="D163" s="79"/>
      <c r="E163" s="15" t="s">
        <v>9</v>
      </c>
      <c r="F163" s="101">
        <v>3.0366319444444442E-2</v>
      </c>
      <c r="G163" s="8"/>
      <c r="H163" s="9">
        <v>7</v>
      </c>
    </row>
    <row r="164" spans="2:8" ht="13.8" x14ac:dyDescent="0.3">
      <c r="B164" s="15">
        <v>70</v>
      </c>
      <c r="C164" s="18" t="s">
        <v>11</v>
      </c>
      <c r="D164" s="79"/>
      <c r="E164" s="15" t="s">
        <v>6</v>
      </c>
      <c r="F164" s="101">
        <v>3.0531944444444445E-2</v>
      </c>
      <c r="G164" s="8"/>
      <c r="H164" s="9">
        <v>8</v>
      </c>
    </row>
    <row r="165" spans="2:8" ht="13.8" x14ac:dyDescent="0.3">
      <c r="B165" s="15">
        <v>83</v>
      </c>
      <c r="C165" s="18" t="s">
        <v>48</v>
      </c>
      <c r="D165" s="79"/>
      <c r="E165" s="15" t="s">
        <v>6</v>
      </c>
      <c r="F165" s="101">
        <v>3.2136111111111115E-2</v>
      </c>
      <c r="G165" s="95"/>
      <c r="H165" s="9">
        <v>7</v>
      </c>
    </row>
    <row r="166" spans="2:8" ht="13.8" x14ac:dyDescent="0.3">
      <c r="B166" s="15">
        <v>87</v>
      </c>
      <c r="C166" s="18" t="s">
        <v>13</v>
      </c>
      <c r="D166" s="79"/>
      <c r="E166" s="15" t="s">
        <v>6</v>
      </c>
      <c r="F166" s="101">
        <v>3.2320949074074075E-2</v>
      </c>
      <c r="G166" s="95"/>
      <c r="H166" s="9">
        <v>6</v>
      </c>
    </row>
    <row r="167" spans="2:8" x14ac:dyDescent="0.25">
      <c r="B167" s="22"/>
      <c r="C167" s="22"/>
      <c r="D167" s="23"/>
      <c r="E167" s="22"/>
      <c r="F167" s="22"/>
      <c r="G167" s="22"/>
      <c r="H167" s="21"/>
    </row>
    <row r="169" spans="2:8" ht="13.8" x14ac:dyDescent="0.3">
      <c r="B169" s="10" t="s">
        <v>63</v>
      </c>
      <c r="C169" s="11"/>
      <c r="D169" s="1"/>
      <c r="E169" s="1"/>
      <c r="F169" s="2"/>
      <c r="G169" s="2"/>
      <c r="H169" s="3"/>
    </row>
    <row r="170" spans="2:8" s="91" customFormat="1" ht="13.8" x14ac:dyDescent="0.3">
      <c r="B170" s="12" t="s">
        <v>207</v>
      </c>
      <c r="C170" s="13" t="s">
        <v>206</v>
      </c>
      <c r="D170" s="4"/>
      <c r="E170" s="4" t="s">
        <v>205</v>
      </c>
      <c r="F170" s="4"/>
      <c r="G170" s="4" t="s">
        <v>208</v>
      </c>
      <c r="H170" s="90"/>
    </row>
    <row r="171" spans="2:8" ht="13.8" x14ac:dyDescent="0.3">
      <c r="B171" s="5" t="s">
        <v>1</v>
      </c>
      <c r="C171" s="14" t="s">
        <v>2</v>
      </c>
      <c r="D171" s="6"/>
      <c r="E171" s="6" t="s">
        <v>3</v>
      </c>
      <c r="F171" s="6" t="s">
        <v>210</v>
      </c>
      <c r="G171" s="6" t="s">
        <v>4</v>
      </c>
      <c r="H171" s="7" t="s">
        <v>5</v>
      </c>
    </row>
    <row r="172" spans="2:8" ht="13.8" x14ac:dyDescent="0.3">
      <c r="B172" s="15">
        <v>6</v>
      </c>
      <c r="C172" s="17" t="s">
        <v>44</v>
      </c>
      <c r="D172" s="16"/>
      <c r="E172" s="15" t="s">
        <v>149</v>
      </c>
      <c r="F172" s="101">
        <v>1.7235879629629629E-2</v>
      </c>
      <c r="G172" s="8"/>
      <c r="H172" s="9">
        <v>10</v>
      </c>
    </row>
    <row r="173" spans="2:8" ht="13.8" x14ac:dyDescent="0.3">
      <c r="B173" s="15">
        <v>7</v>
      </c>
      <c r="C173" s="17" t="s">
        <v>211</v>
      </c>
      <c r="D173" s="16"/>
      <c r="E173" s="15" t="s">
        <v>103</v>
      </c>
      <c r="F173" s="101">
        <v>1.7544097222222225E-2</v>
      </c>
      <c r="G173" s="8"/>
      <c r="H173" s="9">
        <v>10</v>
      </c>
    </row>
    <row r="174" spans="2:8" ht="13.8" x14ac:dyDescent="0.3">
      <c r="B174" s="15">
        <v>14</v>
      </c>
      <c r="C174" s="17" t="s">
        <v>212</v>
      </c>
      <c r="D174" s="20"/>
      <c r="E174" s="15" t="s">
        <v>103</v>
      </c>
      <c r="F174" s="101">
        <v>1.8177083333333333E-2</v>
      </c>
      <c r="G174" s="8"/>
      <c r="H174" s="9">
        <v>9</v>
      </c>
    </row>
    <row r="175" spans="2:8" ht="13.8" x14ac:dyDescent="0.3">
      <c r="B175" s="15">
        <v>26</v>
      </c>
      <c r="C175" s="17" t="s">
        <v>213</v>
      </c>
      <c r="D175" s="16"/>
      <c r="E175" s="15" t="s">
        <v>103</v>
      </c>
      <c r="F175" s="101">
        <v>1.9999652777777776E-2</v>
      </c>
      <c r="G175" s="8"/>
      <c r="H175" s="9">
        <v>8</v>
      </c>
    </row>
    <row r="176" spans="2:8" ht="13.8" x14ac:dyDescent="0.3">
      <c r="B176" s="15">
        <v>45</v>
      </c>
      <c r="C176" s="17" t="s">
        <v>10</v>
      </c>
      <c r="D176" s="16"/>
      <c r="E176" s="15" t="s">
        <v>149</v>
      </c>
      <c r="F176" s="101">
        <v>2.2938425925925928E-2</v>
      </c>
      <c r="G176" s="8"/>
      <c r="H176" s="9">
        <v>9</v>
      </c>
    </row>
    <row r="177" spans="2:8" ht="13.8" x14ac:dyDescent="0.3">
      <c r="B177" s="15">
        <v>50</v>
      </c>
      <c r="C177" s="18" t="s">
        <v>15</v>
      </c>
      <c r="D177" s="79"/>
      <c r="E177" s="15" t="s">
        <v>149</v>
      </c>
      <c r="F177" s="101">
        <v>2.4834374999999995E-2</v>
      </c>
      <c r="G177" s="8"/>
      <c r="H177" s="9">
        <v>8</v>
      </c>
    </row>
    <row r="178" spans="2:8" x14ac:dyDescent="0.25">
      <c r="B178" s="22"/>
      <c r="C178" s="22"/>
      <c r="D178" s="23"/>
      <c r="E178" s="22"/>
      <c r="F178" s="22"/>
      <c r="G178" s="22"/>
      <c r="H178" s="21"/>
    </row>
    <row r="180" spans="2:8" ht="13.8" x14ac:dyDescent="0.3">
      <c r="B180" s="10" t="s">
        <v>63</v>
      </c>
      <c r="C180" s="11"/>
      <c r="D180" s="1"/>
      <c r="E180" s="1"/>
      <c r="F180" s="2"/>
      <c r="G180" s="2"/>
      <c r="H180" s="3"/>
    </row>
    <row r="181" spans="2:8" s="91" customFormat="1" ht="13.8" x14ac:dyDescent="0.3">
      <c r="B181" s="12" t="s">
        <v>216</v>
      </c>
      <c r="C181" s="13" t="s">
        <v>217</v>
      </c>
      <c r="D181" s="4"/>
      <c r="E181" s="4" t="s">
        <v>218</v>
      </c>
      <c r="F181" s="4"/>
      <c r="G181" s="4" t="s">
        <v>219</v>
      </c>
      <c r="H181" s="90"/>
    </row>
    <row r="182" spans="2:8" ht="13.8" x14ac:dyDescent="0.3">
      <c r="B182" s="5" t="s">
        <v>1</v>
      </c>
      <c r="C182" s="14" t="s">
        <v>2</v>
      </c>
      <c r="D182" s="6"/>
      <c r="E182" s="6" t="s">
        <v>3</v>
      </c>
      <c r="F182" s="6" t="s">
        <v>8</v>
      </c>
      <c r="G182" s="6" t="s">
        <v>4</v>
      </c>
      <c r="H182" s="7" t="s">
        <v>5</v>
      </c>
    </row>
    <row r="183" spans="2:8" ht="13.8" x14ac:dyDescent="0.3">
      <c r="B183" s="15">
        <v>3</v>
      </c>
      <c r="C183" s="17" t="s">
        <v>33</v>
      </c>
      <c r="D183" s="16"/>
      <c r="E183" s="15" t="s">
        <v>9</v>
      </c>
      <c r="F183" s="19">
        <v>37.28</v>
      </c>
      <c r="G183" s="8" t="s">
        <v>225</v>
      </c>
      <c r="H183" s="9">
        <v>10</v>
      </c>
    </row>
    <row r="184" spans="2:8" ht="13.8" x14ac:dyDescent="0.3">
      <c r="B184" s="15">
        <v>13</v>
      </c>
      <c r="C184" s="17" t="s">
        <v>16</v>
      </c>
      <c r="D184" s="16"/>
      <c r="E184" s="15" t="s">
        <v>6</v>
      </c>
      <c r="F184" s="19">
        <v>42.18</v>
      </c>
      <c r="G184" s="8"/>
      <c r="H184" s="9">
        <v>10</v>
      </c>
    </row>
    <row r="185" spans="2:8" ht="13.8" x14ac:dyDescent="0.3">
      <c r="B185" s="15">
        <v>14</v>
      </c>
      <c r="C185" s="17" t="s">
        <v>220</v>
      </c>
      <c r="D185" s="20"/>
      <c r="E185" s="15" t="s">
        <v>9</v>
      </c>
      <c r="F185" s="19">
        <v>42.23</v>
      </c>
      <c r="G185" s="8" t="s">
        <v>7</v>
      </c>
      <c r="H185" s="9">
        <v>9</v>
      </c>
    </row>
    <row r="186" spans="2:8" ht="13.8" x14ac:dyDescent="0.3">
      <c r="B186" s="15">
        <v>20</v>
      </c>
      <c r="C186" s="17" t="s">
        <v>52</v>
      </c>
      <c r="D186" s="16"/>
      <c r="E186" s="15" t="s">
        <v>6</v>
      </c>
      <c r="F186" s="19">
        <v>45.16</v>
      </c>
      <c r="G186" s="8" t="s">
        <v>82</v>
      </c>
      <c r="H186" s="9">
        <v>14</v>
      </c>
    </row>
    <row r="187" spans="2:8" ht="13.8" x14ac:dyDescent="0.3">
      <c r="B187" s="15">
        <v>23</v>
      </c>
      <c r="C187" s="17" t="s">
        <v>53</v>
      </c>
      <c r="D187" s="16"/>
      <c r="E187" s="15" t="s">
        <v>6</v>
      </c>
      <c r="F187" s="19">
        <v>46.05</v>
      </c>
      <c r="G187" s="8"/>
      <c r="H187" s="9">
        <v>8</v>
      </c>
    </row>
    <row r="188" spans="2:8" ht="13.8" x14ac:dyDescent="0.3">
      <c r="B188" s="15">
        <v>25</v>
      </c>
      <c r="C188" s="18" t="s">
        <v>147</v>
      </c>
      <c r="D188" s="79"/>
      <c r="E188" s="15" t="s">
        <v>9</v>
      </c>
      <c r="F188" s="19">
        <v>46.25</v>
      </c>
      <c r="G188" s="8" t="s">
        <v>225</v>
      </c>
      <c r="H188" s="9">
        <v>8</v>
      </c>
    </row>
    <row r="189" spans="2:8" ht="13.8" x14ac:dyDescent="0.3">
      <c r="B189" s="15">
        <v>26</v>
      </c>
      <c r="C189" s="18" t="s">
        <v>11</v>
      </c>
      <c r="D189" s="79"/>
      <c r="E189" s="15" t="s">
        <v>6</v>
      </c>
      <c r="F189" s="19">
        <v>47.04</v>
      </c>
      <c r="G189" s="8"/>
      <c r="H189" s="9">
        <v>7</v>
      </c>
    </row>
    <row r="190" spans="2:8" ht="13.8" x14ac:dyDescent="0.3">
      <c r="B190" s="15">
        <v>30</v>
      </c>
      <c r="C190" s="18" t="s">
        <v>221</v>
      </c>
      <c r="D190" s="79"/>
      <c r="E190" s="15" t="s">
        <v>103</v>
      </c>
      <c r="F190" s="19">
        <v>47.51</v>
      </c>
      <c r="G190" s="95" t="s">
        <v>7</v>
      </c>
      <c r="H190" s="9">
        <v>10</v>
      </c>
    </row>
    <row r="191" spans="2:8" ht="13.8" x14ac:dyDescent="0.3">
      <c r="B191" s="15">
        <v>34</v>
      </c>
      <c r="C191" s="18" t="s">
        <v>48</v>
      </c>
      <c r="D191" s="79"/>
      <c r="E191" s="15" t="s">
        <v>6</v>
      </c>
      <c r="F191" s="19">
        <v>48.42</v>
      </c>
      <c r="G191" s="95" t="s">
        <v>7</v>
      </c>
      <c r="H191" s="9">
        <v>6</v>
      </c>
    </row>
    <row r="192" spans="2:8" ht="13.8" x14ac:dyDescent="0.3">
      <c r="B192" s="15">
        <v>39</v>
      </c>
      <c r="C192" s="18" t="s">
        <v>88</v>
      </c>
      <c r="D192" s="79"/>
      <c r="E192" s="15" t="s">
        <v>9</v>
      </c>
      <c r="F192" s="19">
        <v>50.2</v>
      </c>
      <c r="G192" s="95" t="s">
        <v>7</v>
      </c>
      <c r="H192" s="9">
        <v>7</v>
      </c>
    </row>
    <row r="193" spans="2:8" ht="13.8" x14ac:dyDescent="0.3">
      <c r="B193" s="15">
        <v>42</v>
      </c>
      <c r="C193" s="18" t="s">
        <v>145</v>
      </c>
      <c r="D193" s="79"/>
      <c r="E193" s="15" t="s">
        <v>9</v>
      </c>
      <c r="F193" s="19">
        <v>50.28</v>
      </c>
      <c r="G193" s="95"/>
      <c r="H193" s="9">
        <v>6</v>
      </c>
    </row>
    <row r="194" spans="2:8" ht="13.8" x14ac:dyDescent="0.3">
      <c r="B194" s="15">
        <v>40</v>
      </c>
      <c r="C194" s="18" t="s">
        <v>13</v>
      </c>
      <c r="D194" s="79"/>
      <c r="E194" s="15" t="s">
        <v>6</v>
      </c>
      <c r="F194" s="19">
        <v>50.38</v>
      </c>
      <c r="G194" s="95"/>
      <c r="H194" s="9">
        <v>5</v>
      </c>
    </row>
    <row r="195" spans="2:8" ht="13.8" x14ac:dyDescent="0.3">
      <c r="B195" s="15">
        <v>65</v>
      </c>
      <c r="C195" s="18" t="s">
        <v>222</v>
      </c>
      <c r="D195" s="79"/>
      <c r="E195" s="15" t="s">
        <v>9</v>
      </c>
      <c r="F195" s="19">
        <v>55.15</v>
      </c>
      <c r="G195" s="95"/>
      <c r="H195" s="9">
        <v>5</v>
      </c>
    </row>
    <row r="196" spans="2:8" ht="13.8" x14ac:dyDescent="0.3">
      <c r="B196" s="15">
        <v>76</v>
      </c>
      <c r="C196" s="18" t="s">
        <v>199</v>
      </c>
      <c r="D196" s="79"/>
      <c r="E196" s="15" t="s">
        <v>9</v>
      </c>
      <c r="F196" s="19">
        <v>57.3</v>
      </c>
      <c r="G196" s="95" t="s">
        <v>82</v>
      </c>
      <c r="H196" s="9">
        <v>9</v>
      </c>
    </row>
    <row r="197" spans="2:8" ht="13.8" x14ac:dyDescent="0.3">
      <c r="B197" s="15">
        <v>91</v>
      </c>
      <c r="C197" s="18" t="s">
        <v>148</v>
      </c>
      <c r="D197" s="79"/>
      <c r="E197" s="15" t="s">
        <v>103</v>
      </c>
      <c r="F197" s="19">
        <v>59.01</v>
      </c>
      <c r="G197" s="95" t="s">
        <v>82</v>
      </c>
      <c r="H197" s="9">
        <v>14</v>
      </c>
    </row>
    <row r="198" spans="2:8" ht="13.8" x14ac:dyDescent="0.3">
      <c r="B198" s="15">
        <v>94</v>
      </c>
      <c r="C198" s="18" t="s">
        <v>70</v>
      </c>
      <c r="D198" s="79"/>
      <c r="E198" s="15" t="s">
        <v>103</v>
      </c>
      <c r="F198" s="19">
        <v>59.42</v>
      </c>
      <c r="G198" s="95" t="s">
        <v>225</v>
      </c>
      <c r="H198" s="9">
        <v>8</v>
      </c>
    </row>
    <row r="199" spans="2:8" ht="13.8" x14ac:dyDescent="0.3">
      <c r="B199" s="15">
        <v>97</v>
      </c>
      <c r="C199" s="18" t="s">
        <v>15</v>
      </c>
      <c r="D199" s="79"/>
      <c r="E199" s="15" t="s">
        <v>149</v>
      </c>
      <c r="F199" s="19" t="s">
        <v>223</v>
      </c>
      <c r="G199" s="95"/>
      <c r="H199" s="9">
        <v>10</v>
      </c>
    </row>
    <row r="200" spans="2:8" ht="13.8" x14ac:dyDescent="0.3">
      <c r="B200" s="15">
        <v>102</v>
      </c>
      <c r="C200" s="18" t="s">
        <v>45</v>
      </c>
      <c r="D200" s="79"/>
      <c r="E200" s="15" t="s">
        <v>149</v>
      </c>
      <c r="F200" s="19" t="s">
        <v>224</v>
      </c>
      <c r="G200" s="95"/>
      <c r="H200" s="9">
        <v>9</v>
      </c>
    </row>
    <row r="201" spans="2:8" x14ac:dyDescent="0.25">
      <c r="B201" s="22"/>
      <c r="C201" s="22"/>
      <c r="D201" s="23"/>
      <c r="E201" s="22"/>
      <c r="F201" s="22"/>
      <c r="G201" s="22"/>
      <c r="H201" s="21"/>
    </row>
    <row r="203" spans="2:8" ht="13.8" x14ac:dyDescent="0.3">
      <c r="B203" s="10" t="s">
        <v>63</v>
      </c>
      <c r="C203" s="11"/>
      <c r="D203" s="1"/>
      <c r="E203" s="1"/>
      <c r="F203" s="2"/>
      <c r="G203" s="2"/>
      <c r="H203" s="3"/>
    </row>
    <row r="204" spans="2:8" s="91" customFormat="1" ht="13.8" x14ac:dyDescent="0.3">
      <c r="B204" s="12" t="s">
        <v>236</v>
      </c>
      <c r="C204" s="13" t="s">
        <v>226</v>
      </c>
      <c r="D204" s="4"/>
      <c r="E204" s="4" t="s">
        <v>237</v>
      </c>
      <c r="F204" s="4"/>
      <c r="G204" s="4" t="s">
        <v>238</v>
      </c>
      <c r="H204" s="90"/>
    </row>
    <row r="205" spans="2:8" ht="13.8" x14ac:dyDescent="0.3">
      <c r="B205" s="5" t="s">
        <v>1</v>
      </c>
      <c r="C205" s="14" t="s">
        <v>2</v>
      </c>
      <c r="D205" s="6"/>
      <c r="E205" s="6" t="s">
        <v>3</v>
      </c>
      <c r="F205" s="6" t="s">
        <v>210</v>
      </c>
      <c r="G205" s="6" t="s">
        <v>4</v>
      </c>
      <c r="H205" s="7" t="s">
        <v>5</v>
      </c>
    </row>
    <row r="206" spans="2:8" ht="13.8" x14ac:dyDescent="0.3">
      <c r="B206" s="15">
        <v>8</v>
      </c>
      <c r="C206" s="17" t="s">
        <v>242</v>
      </c>
      <c r="D206" s="16"/>
      <c r="E206" s="15" t="s">
        <v>9</v>
      </c>
      <c r="F206" s="19">
        <v>21.17</v>
      </c>
      <c r="G206" s="8" t="s">
        <v>7</v>
      </c>
      <c r="H206" s="9">
        <v>10</v>
      </c>
    </row>
    <row r="207" spans="2:8" ht="13.8" x14ac:dyDescent="0.3">
      <c r="B207" s="15">
        <v>9</v>
      </c>
      <c r="C207" s="17" t="s">
        <v>16</v>
      </c>
      <c r="D207" s="16"/>
      <c r="E207" s="15" t="s">
        <v>6</v>
      </c>
      <c r="F207" s="19">
        <v>21.3</v>
      </c>
      <c r="G207" s="8"/>
      <c r="H207" s="9">
        <v>10</v>
      </c>
    </row>
    <row r="208" spans="2:8" ht="13.8" x14ac:dyDescent="0.3">
      <c r="B208" s="15">
        <v>10</v>
      </c>
      <c r="C208" s="17" t="s">
        <v>41</v>
      </c>
      <c r="D208" s="20"/>
      <c r="E208" s="15" t="s">
        <v>6</v>
      </c>
      <c r="F208" s="19">
        <v>21.55</v>
      </c>
      <c r="G208" s="8"/>
      <c r="H208" s="9">
        <v>9</v>
      </c>
    </row>
    <row r="209" spans="2:8" ht="13.8" x14ac:dyDescent="0.3">
      <c r="B209" s="15">
        <v>11</v>
      </c>
      <c r="C209" s="17" t="s">
        <v>239</v>
      </c>
      <c r="D209" s="16"/>
      <c r="E209" s="15" t="s">
        <v>103</v>
      </c>
      <c r="F209" s="19">
        <v>22.09</v>
      </c>
      <c r="G209" s="8" t="s">
        <v>7</v>
      </c>
      <c r="H209" s="9">
        <v>10</v>
      </c>
    </row>
    <row r="210" spans="2:8" ht="13.8" x14ac:dyDescent="0.3">
      <c r="B210" s="15">
        <v>14</v>
      </c>
      <c r="C210" s="17" t="s">
        <v>52</v>
      </c>
      <c r="D210" s="16"/>
      <c r="E210" s="15" t="s">
        <v>6</v>
      </c>
      <c r="F210" s="19">
        <v>22.31</v>
      </c>
      <c r="G210" s="8" t="s">
        <v>82</v>
      </c>
      <c r="H210" s="9">
        <v>13</v>
      </c>
    </row>
    <row r="211" spans="2:8" ht="13.8" x14ac:dyDescent="0.3">
      <c r="B211" s="15">
        <v>19</v>
      </c>
      <c r="C211" s="18" t="s">
        <v>11</v>
      </c>
      <c r="D211" s="79"/>
      <c r="E211" s="15" t="s">
        <v>6</v>
      </c>
      <c r="F211" s="19">
        <v>23.06</v>
      </c>
      <c r="G211" s="8"/>
      <c r="H211" s="9">
        <v>7</v>
      </c>
    </row>
    <row r="212" spans="2:8" ht="13.8" x14ac:dyDescent="0.3">
      <c r="B212" s="15">
        <v>32</v>
      </c>
      <c r="C212" s="18" t="s">
        <v>13</v>
      </c>
      <c r="D212" s="79"/>
      <c r="E212" s="15" t="s">
        <v>6</v>
      </c>
      <c r="F212" s="19">
        <v>25.19</v>
      </c>
      <c r="G212" s="8"/>
      <c r="H212" s="9">
        <v>6</v>
      </c>
    </row>
    <row r="213" spans="2:8" ht="13.8" x14ac:dyDescent="0.3">
      <c r="B213" s="15">
        <v>52</v>
      </c>
      <c r="C213" s="18" t="s">
        <v>76</v>
      </c>
      <c r="D213" s="79"/>
      <c r="E213" s="15" t="s">
        <v>9</v>
      </c>
      <c r="F213" s="19">
        <v>27.37</v>
      </c>
      <c r="G213" s="95"/>
      <c r="H213" s="9">
        <v>9</v>
      </c>
    </row>
    <row r="214" spans="2:8" ht="13.8" x14ac:dyDescent="0.3">
      <c r="B214" s="15">
        <v>55</v>
      </c>
      <c r="C214" s="18" t="s">
        <v>10</v>
      </c>
      <c r="D214" s="79"/>
      <c r="E214" s="15" t="s">
        <v>149</v>
      </c>
      <c r="F214" s="19">
        <v>27.5</v>
      </c>
      <c r="G214" s="95" t="s">
        <v>7</v>
      </c>
      <c r="H214" s="9">
        <v>10</v>
      </c>
    </row>
    <row r="215" spans="2:8" ht="13.8" x14ac:dyDescent="0.3">
      <c r="B215" s="15">
        <v>56</v>
      </c>
      <c r="C215" s="18" t="s">
        <v>14</v>
      </c>
      <c r="D215" s="79"/>
      <c r="E215" s="15" t="s">
        <v>6</v>
      </c>
      <c r="F215" s="19">
        <v>27.58</v>
      </c>
      <c r="G215" s="95"/>
      <c r="H215" s="9">
        <v>5</v>
      </c>
    </row>
    <row r="216" spans="2:8" ht="13.8" x14ac:dyDescent="0.3">
      <c r="B216" s="15">
        <v>61</v>
      </c>
      <c r="C216" s="18" t="s">
        <v>12</v>
      </c>
      <c r="D216" s="79"/>
      <c r="E216" s="15" t="s">
        <v>9</v>
      </c>
      <c r="F216" s="19">
        <v>28.2</v>
      </c>
      <c r="G216" s="95"/>
      <c r="H216" s="9">
        <v>8</v>
      </c>
    </row>
    <row r="217" spans="2:8" x14ac:dyDescent="0.25">
      <c r="B217" s="22"/>
      <c r="C217" s="22"/>
      <c r="D217" s="23"/>
      <c r="E217" s="22"/>
      <c r="F217" s="22"/>
      <c r="G217" s="22"/>
      <c r="H217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E753-8E39-4AA7-A9F4-3F7D572756DA}">
  <dimension ref="B2:G98"/>
  <sheetViews>
    <sheetView showGridLines="0" topLeftCell="A79" workbookViewId="0">
      <selection activeCell="I101" sqref="I101"/>
    </sheetView>
  </sheetViews>
  <sheetFormatPr defaultRowHeight="13.2" x14ac:dyDescent="0.25"/>
  <cols>
    <col min="2" max="2" width="13.109375" customWidth="1"/>
    <col min="3" max="3" width="11.33203125" customWidth="1"/>
    <col min="4" max="4" width="11.44140625" customWidth="1"/>
    <col min="7" max="7" width="14.109375" customWidth="1"/>
  </cols>
  <sheetData>
    <row r="2" spans="2:7" ht="13.8" x14ac:dyDescent="0.3">
      <c r="B2" s="10" t="s">
        <v>65</v>
      </c>
      <c r="C2" s="11"/>
      <c r="D2" s="1"/>
      <c r="E2" s="2"/>
      <c r="F2" s="2"/>
      <c r="G2" s="3"/>
    </row>
    <row r="3" spans="2:7" s="91" customFormat="1" ht="13.8" x14ac:dyDescent="0.3">
      <c r="B3" s="12" t="s">
        <v>0</v>
      </c>
      <c r="C3" s="13" t="s">
        <v>66</v>
      </c>
      <c r="D3" s="4"/>
      <c r="E3" s="4" t="s">
        <v>67</v>
      </c>
      <c r="F3" s="4"/>
      <c r="G3" s="90" t="s">
        <v>68</v>
      </c>
    </row>
    <row r="4" spans="2:7" ht="13.8" x14ac:dyDescent="0.3">
      <c r="B4" s="5" t="s">
        <v>1</v>
      </c>
      <c r="C4" s="14" t="s">
        <v>2</v>
      </c>
      <c r="D4" s="6"/>
      <c r="E4" s="6" t="s">
        <v>8</v>
      </c>
      <c r="F4" s="6" t="s">
        <v>4</v>
      </c>
      <c r="G4" s="7" t="s">
        <v>5</v>
      </c>
    </row>
    <row r="5" spans="2:7" ht="13.8" x14ac:dyDescent="0.3">
      <c r="B5" s="15">
        <v>33</v>
      </c>
      <c r="C5" s="17" t="s">
        <v>73</v>
      </c>
      <c r="D5" s="16"/>
      <c r="E5" s="19">
        <v>23.05</v>
      </c>
      <c r="F5" s="8" t="s">
        <v>7</v>
      </c>
      <c r="G5" s="9">
        <v>7</v>
      </c>
    </row>
    <row r="6" spans="2:7" ht="13.8" x14ac:dyDescent="0.3">
      <c r="B6" s="15">
        <v>70</v>
      </c>
      <c r="C6" s="17" t="s">
        <v>76</v>
      </c>
      <c r="D6" s="16"/>
      <c r="E6" s="19">
        <v>25.42</v>
      </c>
      <c r="F6" s="8" t="s">
        <v>7</v>
      </c>
      <c r="G6" s="9">
        <v>7</v>
      </c>
    </row>
    <row r="7" spans="2:7" ht="13.8" x14ac:dyDescent="0.3">
      <c r="B7" s="15">
        <v>108</v>
      </c>
      <c r="C7" s="17" t="s">
        <v>46</v>
      </c>
      <c r="D7" s="16"/>
      <c r="E7" s="19">
        <v>29.2</v>
      </c>
      <c r="F7" s="8" t="s">
        <v>7</v>
      </c>
      <c r="G7" s="9">
        <v>7</v>
      </c>
    </row>
    <row r="8" spans="2:7" ht="13.8" x14ac:dyDescent="0.3">
      <c r="B8" s="15">
        <v>116</v>
      </c>
      <c r="C8" s="17" t="s">
        <v>69</v>
      </c>
      <c r="D8" s="16"/>
      <c r="E8" s="19">
        <v>29.51</v>
      </c>
      <c r="F8" s="8" t="s">
        <v>7</v>
      </c>
      <c r="G8" s="9">
        <v>7</v>
      </c>
    </row>
    <row r="9" spans="2:7" ht="13.8" x14ac:dyDescent="0.3">
      <c r="B9" s="15">
        <v>119</v>
      </c>
      <c r="C9" s="17" t="s">
        <v>72</v>
      </c>
      <c r="D9" s="16"/>
      <c r="E9" s="19">
        <v>29.56</v>
      </c>
      <c r="F9" s="8" t="s">
        <v>7</v>
      </c>
      <c r="G9" s="9">
        <v>7</v>
      </c>
    </row>
    <row r="10" spans="2:7" ht="13.8" x14ac:dyDescent="0.3">
      <c r="B10" s="15">
        <v>134</v>
      </c>
      <c r="C10" s="17" t="s">
        <v>70</v>
      </c>
      <c r="D10" s="20"/>
      <c r="E10" s="19">
        <v>31.55</v>
      </c>
      <c r="F10" s="8" t="s">
        <v>7</v>
      </c>
      <c r="G10" s="9">
        <v>7</v>
      </c>
    </row>
    <row r="11" spans="2:7" ht="13.8" x14ac:dyDescent="0.3">
      <c r="B11" s="15">
        <v>173</v>
      </c>
      <c r="C11" s="17" t="s">
        <v>71</v>
      </c>
      <c r="D11" s="16"/>
      <c r="E11" s="19">
        <v>36.49</v>
      </c>
      <c r="F11" s="8" t="s">
        <v>7</v>
      </c>
      <c r="G11" s="9">
        <v>7</v>
      </c>
    </row>
    <row r="12" spans="2:7" ht="13.8" x14ac:dyDescent="0.3">
      <c r="B12" s="15">
        <v>189</v>
      </c>
      <c r="C12" s="17" t="s">
        <v>49</v>
      </c>
      <c r="D12" s="16"/>
      <c r="E12" s="19">
        <v>47.12</v>
      </c>
      <c r="F12" s="8" t="s">
        <v>7</v>
      </c>
      <c r="G12" s="9">
        <v>7</v>
      </c>
    </row>
    <row r="13" spans="2:7" x14ac:dyDescent="0.25">
      <c r="B13" s="22"/>
      <c r="C13" s="22"/>
      <c r="D13" s="23"/>
      <c r="E13" s="22"/>
      <c r="F13" s="22"/>
      <c r="G13" s="21"/>
    </row>
    <row r="15" spans="2:7" ht="13.8" x14ac:dyDescent="0.3">
      <c r="B15" s="10" t="s">
        <v>65</v>
      </c>
      <c r="C15" s="11"/>
      <c r="D15" s="1"/>
      <c r="E15" s="2"/>
      <c r="F15" s="2"/>
      <c r="G15" s="3"/>
    </row>
    <row r="16" spans="2:7" s="91" customFormat="1" ht="13.8" x14ac:dyDescent="0.3">
      <c r="B16" s="12" t="s">
        <v>77</v>
      </c>
      <c r="C16" s="13" t="s">
        <v>78</v>
      </c>
      <c r="D16" s="4"/>
      <c r="E16" s="4" t="s">
        <v>79</v>
      </c>
      <c r="F16" s="4"/>
      <c r="G16" s="90" t="s">
        <v>80</v>
      </c>
    </row>
    <row r="17" spans="2:7" ht="13.8" x14ac:dyDescent="0.3">
      <c r="B17" s="5" t="s">
        <v>1</v>
      </c>
      <c r="C17" s="14" t="s">
        <v>2</v>
      </c>
      <c r="D17" s="6"/>
      <c r="E17" s="6" t="s">
        <v>8</v>
      </c>
      <c r="F17" s="6" t="s">
        <v>4</v>
      </c>
      <c r="G17" s="7" t="s">
        <v>5</v>
      </c>
    </row>
    <row r="18" spans="2:7" ht="13.8" x14ac:dyDescent="0.3">
      <c r="B18" s="15">
        <v>51</v>
      </c>
      <c r="C18" s="17" t="s">
        <v>73</v>
      </c>
      <c r="D18" s="16"/>
      <c r="E18" s="19">
        <v>23.08</v>
      </c>
      <c r="F18" s="8"/>
      <c r="G18" s="9">
        <v>7</v>
      </c>
    </row>
    <row r="19" spans="2:7" ht="13.8" x14ac:dyDescent="0.3">
      <c r="B19" s="15">
        <v>143</v>
      </c>
      <c r="C19" s="17" t="s">
        <v>81</v>
      </c>
      <c r="D19" s="16"/>
      <c r="E19" s="19">
        <v>29.56</v>
      </c>
      <c r="F19" s="8" t="s">
        <v>7</v>
      </c>
      <c r="G19" s="9">
        <v>7</v>
      </c>
    </row>
    <row r="20" spans="2:7" ht="13.8" x14ac:dyDescent="0.3">
      <c r="B20" s="15">
        <v>146</v>
      </c>
      <c r="C20" s="17" t="s">
        <v>69</v>
      </c>
      <c r="D20" s="16"/>
      <c r="E20" s="19">
        <v>30.03</v>
      </c>
      <c r="F20" s="8"/>
      <c r="G20" s="9">
        <v>7</v>
      </c>
    </row>
    <row r="21" spans="2:7" ht="13.8" x14ac:dyDescent="0.3">
      <c r="B21" s="15">
        <v>151</v>
      </c>
      <c r="C21" s="17" t="s">
        <v>46</v>
      </c>
      <c r="D21" s="16"/>
      <c r="E21" s="19">
        <v>30.37</v>
      </c>
      <c r="F21" s="8"/>
      <c r="G21" s="9">
        <v>7</v>
      </c>
    </row>
    <row r="22" spans="2:7" ht="13.8" x14ac:dyDescent="0.3">
      <c r="B22" s="15">
        <v>160</v>
      </c>
      <c r="C22" s="17" t="s">
        <v>72</v>
      </c>
      <c r="D22" s="16"/>
      <c r="E22" s="19">
        <v>31.14</v>
      </c>
      <c r="F22" s="8"/>
      <c r="G22" s="9">
        <v>7</v>
      </c>
    </row>
    <row r="23" spans="2:7" ht="13.8" x14ac:dyDescent="0.3">
      <c r="B23" s="15">
        <v>213</v>
      </c>
      <c r="C23" s="17" t="s">
        <v>49</v>
      </c>
      <c r="D23" s="16"/>
      <c r="E23" s="19">
        <v>39.33</v>
      </c>
      <c r="F23" s="8" t="s">
        <v>82</v>
      </c>
      <c r="G23" s="9">
        <v>10</v>
      </c>
    </row>
    <row r="24" spans="2:7" x14ac:dyDescent="0.25">
      <c r="B24" s="22"/>
      <c r="C24" s="22"/>
      <c r="D24" s="23"/>
      <c r="E24" s="22"/>
      <c r="F24" s="22"/>
      <c r="G24" s="21"/>
    </row>
    <row r="26" spans="2:7" ht="13.8" x14ac:dyDescent="0.3">
      <c r="B26" s="10" t="s">
        <v>65</v>
      </c>
      <c r="C26" s="11"/>
      <c r="D26" s="1"/>
      <c r="E26" s="2"/>
      <c r="F26" s="2"/>
      <c r="G26" s="3"/>
    </row>
    <row r="27" spans="2:7" s="91" customFormat="1" ht="13.8" x14ac:dyDescent="0.3">
      <c r="B27" s="12" t="s">
        <v>105</v>
      </c>
      <c r="C27" s="13" t="s">
        <v>106</v>
      </c>
      <c r="D27" s="4"/>
      <c r="E27" s="4" t="s">
        <v>107</v>
      </c>
      <c r="F27" s="4"/>
      <c r="G27" s="90" t="s">
        <v>113</v>
      </c>
    </row>
    <row r="28" spans="2:7" ht="13.8" x14ac:dyDescent="0.3">
      <c r="B28" s="5" t="s">
        <v>1</v>
      </c>
      <c r="C28" s="14" t="s">
        <v>2</v>
      </c>
      <c r="D28" s="6"/>
      <c r="E28" s="6" t="s">
        <v>8</v>
      </c>
      <c r="F28" s="6" t="s">
        <v>4</v>
      </c>
      <c r="G28" s="7" t="s">
        <v>5</v>
      </c>
    </row>
    <row r="29" spans="2:7" ht="13.8" x14ac:dyDescent="0.3">
      <c r="B29" s="15">
        <v>244</v>
      </c>
      <c r="C29" s="18" t="s">
        <v>76</v>
      </c>
      <c r="D29" s="79"/>
      <c r="E29" s="15">
        <v>54.25</v>
      </c>
      <c r="F29" s="96" t="s">
        <v>7</v>
      </c>
      <c r="G29" s="9">
        <v>10</v>
      </c>
    </row>
    <row r="30" spans="2:7" ht="13.8" x14ac:dyDescent="0.3">
      <c r="B30" s="15">
        <v>447</v>
      </c>
      <c r="C30" s="18" t="s">
        <v>70</v>
      </c>
      <c r="D30" s="79"/>
      <c r="E30" s="15" t="s">
        <v>114</v>
      </c>
      <c r="F30" s="96" t="s">
        <v>7</v>
      </c>
      <c r="G30" s="9">
        <v>10</v>
      </c>
    </row>
    <row r="31" spans="2:7" x14ac:dyDescent="0.25">
      <c r="B31" s="22"/>
      <c r="C31" s="22"/>
      <c r="D31" s="23"/>
      <c r="E31" s="22"/>
      <c r="F31" s="22"/>
      <c r="G31" s="21"/>
    </row>
    <row r="33" spans="2:7" ht="13.8" x14ac:dyDescent="0.3">
      <c r="B33" s="10" t="s">
        <v>65</v>
      </c>
      <c r="C33" s="11"/>
      <c r="D33" s="1"/>
      <c r="E33" s="2"/>
      <c r="F33" s="2"/>
      <c r="G33" s="3"/>
    </row>
    <row r="34" spans="2:7" s="91" customFormat="1" ht="13.8" x14ac:dyDescent="0.3">
      <c r="B34" s="12" t="s">
        <v>116</v>
      </c>
      <c r="C34" s="13" t="s">
        <v>66</v>
      </c>
      <c r="D34" s="4"/>
      <c r="E34" s="4" t="s">
        <v>130</v>
      </c>
      <c r="F34" s="4"/>
      <c r="G34" s="90" t="s">
        <v>134</v>
      </c>
    </row>
    <row r="35" spans="2:7" ht="13.8" x14ac:dyDescent="0.3">
      <c r="B35" s="5" t="s">
        <v>1</v>
      </c>
      <c r="C35" s="14" t="s">
        <v>2</v>
      </c>
      <c r="D35" s="6"/>
      <c r="E35" s="6" t="s">
        <v>8</v>
      </c>
      <c r="F35" s="6" t="s">
        <v>4</v>
      </c>
      <c r="G35" s="7" t="s">
        <v>5</v>
      </c>
    </row>
    <row r="36" spans="2:7" ht="13.8" x14ac:dyDescent="0.3">
      <c r="B36" s="15">
        <v>107</v>
      </c>
      <c r="C36" s="17" t="s">
        <v>46</v>
      </c>
      <c r="D36" s="16"/>
      <c r="E36" s="19">
        <v>27.44</v>
      </c>
      <c r="F36" s="8" t="s">
        <v>82</v>
      </c>
      <c r="G36" s="9">
        <v>10</v>
      </c>
    </row>
    <row r="37" spans="2:7" ht="13.8" x14ac:dyDescent="0.3">
      <c r="B37" s="15">
        <v>118</v>
      </c>
      <c r="C37" s="17" t="s">
        <v>81</v>
      </c>
      <c r="D37" s="16"/>
      <c r="E37" s="19">
        <v>28.13</v>
      </c>
      <c r="F37" s="8" t="s">
        <v>82</v>
      </c>
      <c r="G37" s="9">
        <v>10</v>
      </c>
    </row>
    <row r="38" spans="2:7" ht="13.8" x14ac:dyDescent="0.3">
      <c r="B38" s="15">
        <v>124</v>
      </c>
      <c r="C38" s="17" t="s">
        <v>73</v>
      </c>
      <c r="D38" s="16"/>
      <c r="E38" s="19">
        <v>29.12</v>
      </c>
      <c r="F38" s="8"/>
      <c r="G38" s="9">
        <v>7</v>
      </c>
    </row>
    <row r="39" spans="2:7" ht="13.8" x14ac:dyDescent="0.3">
      <c r="B39" s="15">
        <v>139</v>
      </c>
      <c r="C39" s="17" t="s">
        <v>72</v>
      </c>
      <c r="D39" s="20"/>
      <c r="E39" s="19">
        <v>30.17</v>
      </c>
      <c r="F39" s="8"/>
      <c r="G39" s="9">
        <v>7</v>
      </c>
    </row>
    <row r="40" spans="2:7" ht="13.8" x14ac:dyDescent="0.3">
      <c r="B40" s="15">
        <v>173</v>
      </c>
      <c r="C40" s="17" t="s">
        <v>70</v>
      </c>
      <c r="D40" s="16"/>
      <c r="E40" s="19">
        <v>30.55</v>
      </c>
      <c r="F40" s="8" t="s">
        <v>82</v>
      </c>
      <c r="G40" s="9">
        <v>10</v>
      </c>
    </row>
    <row r="41" spans="2:7" ht="13.8" x14ac:dyDescent="0.3">
      <c r="B41" s="15">
        <v>189</v>
      </c>
      <c r="C41" s="17" t="s">
        <v>131</v>
      </c>
      <c r="D41" s="16"/>
      <c r="E41" s="19">
        <v>38.17</v>
      </c>
      <c r="F41" s="8" t="s">
        <v>7</v>
      </c>
      <c r="G41" s="9">
        <v>7</v>
      </c>
    </row>
    <row r="42" spans="2:7" x14ac:dyDescent="0.25">
      <c r="B42" s="22"/>
      <c r="C42" s="22"/>
      <c r="D42" s="23"/>
      <c r="E42" s="22"/>
      <c r="F42" s="22"/>
      <c r="G42" s="21"/>
    </row>
    <row r="44" spans="2:7" ht="13.8" x14ac:dyDescent="0.3">
      <c r="B44" s="10" t="s">
        <v>65</v>
      </c>
      <c r="C44" s="11"/>
      <c r="D44" s="1"/>
      <c r="E44" s="2"/>
      <c r="F44" s="2"/>
      <c r="G44" s="3"/>
    </row>
    <row r="45" spans="2:7" s="91" customFormat="1" ht="13.8" x14ac:dyDescent="0.3">
      <c r="B45" s="12" t="s">
        <v>132</v>
      </c>
      <c r="C45" s="13" t="s">
        <v>78</v>
      </c>
      <c r="D45" s="4"/>
      <c r="E45" s="4" t="s">
        <v>133</v>
      </c>
      <c r="F45" s="4"/>
      <c r="G45" s="90" t="s">
        <v>135</v>
      </c>
    </row>
    <row r="46" spans="2:7" ht="13.8" x14ac:dyDescent="0.3">
      <c r="B46" s="5" t="s">
        <v>1</v>
      </c>
      <c r="C46" s="14" t="s">
        <v>2</v>
      </c>
      <c r="D46" s="6"/>
      <c r="E46" s="6" t="s">
        <v>8</v>
      </c>
      <c r="F46" s="6" t="s">
        <v>4</v>
      </c>
      <c r="G46" s="7" t="s">
        <v>5</v>
      </c>
    </row>
    <row r="47" spans="2:7" ht="13.8" x14ac:dyDescent="0.3">
      <c r="B47" s="15">
        <v>88</v>
      </c>
      <c r="C47" s="17" t="s">
        <v>70</v>
      </c>
      <c r="D47" s="16"/>
      <c r="E47" s="19">
        <v>31.44</v>
      </c>
      <c r="F47" s="8"/>
      <c r="G47" s="9">
        <v>7</v>
      </c>
    </row>
    <row r="48" spans="2:7" x14ac:dyDescent="0.25">
      <c r="B48" s="22"/>
      <c r="C48" s="22"/>
      <c r="D48" s="23"/>
      <c r="E48" s="22"/>
      <c r="F48" s="22"/>
      <c r="G48" s="21"/>
    </row>
    <row r="50" spans="2:7" ht="13.8" x14ac:dyDescent="0.3">
      <c r="B50" s="10" t="s">
        <v>65</v>
      </c>
      <c r="C50" s="11"/>
      <c r="D50" s="1"/>
      <c r="E50" s="2"/>
      <c r="F50" s="2"/>
      <c r="G50" s="3"/>
    </row>
    <row r="51" spans="2:7" s="91" customFormat="1" ht="13.8" x14ac:dyDescent="0.3">
      <c r="B51" s="12" t="s">
        <v>136</v>
      </c>
      <c r="C51" s="13" t="s">
        <v>137</v>
      </c>
      <c r="D51" s="4"/>
      <c r="E51" s="4" t="s">
        <v>138</v>
      </c>
      <c r="F51" s="4"/>
      <c r="G51" s="90" t="s">
        <v>144</v>
      </c>
    </row>
    <row r="52" spans="2:7" ht="13.8" x14ac:dyDescent="0.3">
      <c r="B52" s="5" t="s">
        <v>1</v>
      </c>
      <c r="C52" s="14" t="s">
        <v>2</v>
      </c>
      <c r="D52" s="6"/>
      <c r="E52" s="6" t="s">
        <v>8</v>
      </c>
      <c r="F52" s="6" t="s">
        <v>4</v>
      </c>
      <c r="G52" s="7" t="s">
        <v>5</v>
      </c>
    </row>
    <row r="53" spans="2:7" ht="13.8" x14ac:dyDescent="0.3">
      <c r="B53" s="15">
        <v>197</v>
      </c>
      <c r="C53" s="18" t="s">
        <v>76</v>
      </c>
      <c r="D53" s="79"/>
      <c r="E53" s="15">
        <v>55.13</v>
      </c>
      <c r="F53" s="96"/>
      <c r="G53" s="9">
        <v>10</v>
      </c>
    </row>
    <row r="54" spans="2:7" ht="13.8" x14ac:dyDescent="0.3">
      <c r="B54" s="15">
        <v>212</v>
      </c>
      <c r="C54" s="18" t="s">
        <v>46</v>
      </c>
      <c r="D54" s="79"/>
      <c r="E54" s="15">
        <v>56.13</v>
      </c>
      <c r="F54" s="96" t="s">
        <v>7</v>
      </c>
      <c r="G54" s="9">
        <v>10</v>
      </c>
    </row>
    <row r="55" spans="2:7" ht="13.8" x14ac:dyDescent="0.3">
      <c r="B55" s="15">
        <v>317</v>
      </c>
      <c r="C55" s="18" t="s">
        <v>70</v>
      </c>
      <c r="D55" s="79"/>
      <c r="E55" s="15" t="s">
        <v>139</v>
      </c>
      <c r="F55" s="96" t="s">
        <v>82</v>
      </c>
      <c r="G55" s="9">
        <v>15</v>
      </c>
    </row>
    <row r="56" spans="2:7" ht="13.8" x14ac:dyDescent="0.3">
      <c r="B56" s="15">
        <v>353</v>
      </c>
      <c r="C56" s="18" t="s">
        <v>131</v>
      </c>
      <c r="D56" s="79"/>
      <c r="E56" s="15" t="s">
        <v>140</v>
      </c>
      <c r="F56" s="96" t="s">
        <v>7</v>
      </c>
      <c r="G56" s="9">
        <v>10</v>
      </c>
    </row>
    <row r="57" spans="2:7" x14ac:dyDescent="0.25">
      <c r="B57" s="22"/>
      <c r="C57" s="22"/>
      <c r="D57" s="23"/>
      <c r="E57" s="22"/>
      <c r="F57" s="22"/>
      <c r="G57" s="21"/>
    </row>
    <row r="59" spans="2:7" ht="13.8" x14ac:dyDescent="0.3">
      <c r="B59" s="10" t="s">
        <v>65</v>
      </c>
      <c r="C59" s="11"/>
      <c r="D59" s="1"/>
      <c r="E59" s="1"/>
      <c r="F59" s="2"/>
      <c r="G59" s="98"/>
    </row>
    <row r="60" spans="2:7" s="91" customFormat="1" ht="13.8" x14ac:dyDescent="0.3">
      <c r="B60" s="12" t="s">
        <v>168</v>
      </c>
      <c r="C60" s="13" t="s">
        <v>169</v>
      </c>
      <c r="D60" s="4"/>
      <c r="E60" s="4" t="s">
        <v>170</v>
      </c>
      <c r="F60" s="4"/>
      <c r="G60" s="99" t="s">
        <v>80</v>
      </c>
    </row>
    <row r="61" spans="2:7" ht="13.8" x14ac:dyDescent="0.3">
      <c r="B61" s="5" t="s">
        <v>1</v>
      </c>
      <c r="C61" s="14" t="s">
        <v>2</v>
      </c>
      <c r="D61" s="6"/>
      <c r="E61" s="6" t="s">
        <v>8</v>
      </c>
      <c r="F61" s="6" t="s">
        <v>4</v>
      </c>
      <c r="G61" s="7" t="s">
        <v>5</v>
      </c>
    </row>
    <row r="62" spans="2:7" ht="13.8" x14ac:dyDescent="0.3">
      <c r="B62" s="15">
        <v>169</v>
      </c>
      <c r="C62" s="17" t="s">
        <v>181</v>
      </c>
      <c r="D62" s="16"/>
      <c r="E62" s="19">
        <v>27.16</v>
      </c>
      <c r="F62" s="8" t="s">
        <v>7</v>
      </c>
      <c r="G62" s="9">
        <v>7</v>
      </c>
    </row>
    <row r="63" spans="2:7" ht="13.8" x14ac:dyDescent="0.3">
      <c r="B63" s="15">
        <v>177</v>
      </c>
      <c r="C63" s="18" t="s">
        <v>182</v>
      </c>
      <c r="D63" s="79"/>
      <c r="E63" s="19">
        <v>27.37</v>
      </c>
      <c r="F63" s="8" t="s">
        <v>7</v>
      </c>
      <c r="G63" s="9">
        <v>7</v>
      </c>
    </row>
    <row r="64" spans="2:7" ht="13.8" x14ac:dyDescent="0.3">
      <c r="B64" s="15">
        <v>186</v>
      </c>
      <c r="C64" s="18" t="s">
        <v>183</v>
      </c>
      <c r="D64" s="79"/>
      <c r="E64" s="19">
        <v>28.34</v>
      </c>
      <c r="F64" s="95" t="s">
        <v>7</v>
      </c>
      <c r="G64" s="9">
        <v>7</v>
      </c>
    </row>
    <row r="65" spans="2:7" ht="13.8" x14ac:dyDescent="0.3">
      <c r="B65" s="15">
        <v>199</v>
      </c>
      <c r="C65" s="18" t="s">
        <v>70</v>
      </c>
      <c r="D65" s="79"/>
      <c r="E65" s="19">
        <v>31.01</v>
      </c>
      <c r="F65" s="95"/>
      <c r="G65" s="9">
        <v>7</v>
      </c>
    </row>
    <row r="66" spans="2:7" ht="13.8" x14ac:dyDescent="0.3">
      <c r="B66" s="15">
        <v>214</v>
      </c>
      <c r="C66" s="17" t="s">
        <v>188</v>
      </c>
      <c r="D66" s="16"/>
      <c r="E66" s="19">
        <v>34.51</v>
      </c>
      <c r="F66" s="8" t="s">
        <v>7</v>
      </c>
      <c r="G66" s="9">
        <v>7</v>
      </c>
    </row>
    <row r="67" spans="2:7" x14ac:dyDescent="0.25">
      <c r="B67" s="22"/>
      <c r="C67" s="22"/>
      <c r="D67" s="23"/>
      <c r="E67" s="22"/>
      <c r="F67" s="22"/>
      <c r="G67" s="21"/>
    </row>
    <row r="69" spans="2:7" ht="13.8" x14ac:dyDescent="0.3">
      <c r="B69" s="10" t="s">
        <v>65</v>
      </c>
      <c r="C69" s="11"/>
      <c r="D69" s="1"/>
      <c r="E69" s="1"/>
      <c r="F69" s="2"/>
      <c r="G69" s="98"/>
    </row>
    <row r="70" spans="2:7" s="91" customFormat="1" ht="13.8" x14ac:dyDescent="0.3">
      <c r="B70" s="12" t="s">
        <v>190</v>
      </c>
      <c r="C70" s="13" t="s">
        <v>191</v>
      </c>
      <c r="D70" s="4"/>
      <c r="E70" s="4" t="s">
        <v>192</v>
      </c>
      <c r="F70" s="4"/>
      <c r="G70" s="99" t="s">
        <v>193</v>
      </c>
    </row>
    <row r="71" spans="2:7" ht="13.8" x14ac:dyDescent="0.3">
      <c r="B71" s="5" t="s">
        <v>1</v>
      </c>
      <c r="C71" s="14" t="s">
        <v>2</v>
      </c>
      <c r="D71" s="6"/>
      <c r="E71" s="6" t="s">
        <v>8</v>
      </c>
      <c r="F71" s="6" t="s">
        <v>4</v>
      </c>
      <c r="G71" s="7" t="s">
        <v>5</v>
      </c>
    </row>
    <row r="72" spans="2:7" ht="13.8" x14ac:dyDescent="0.3">
      <c r="B72" s="15">
        <v>43</v>
      </c>
      <c r="C72" s="18" t="s">
        <v>46</v>
      </c>
      <c r="D72" s="79"/>
      <c r="E72" s="19">
        <v>26.1</v>
      </c>
      <c r="F72" s="8"/>
      <c r="G72" s="9">
        <v>7</v>
      </c>
    </row>
    <row r="73" spans="2:7" ht="13.8" x14ac:dyDescent="0.3">
      <c r="B73" s="15">
        <v>135</v>
      </c>
      <c r="C73" s="18" t="s">
        <v>49</v>
      </c>
      <c r="D73" s="79"/>
      <c r="E73" s="19">
        <v>42.13</v>
      </c>
      <c r="F73" s="95"/>
      <c r="G73" s="9">
        <v>7</v>
      </c>
    </row>
    <row r="74" spans="2:7" x14ac:dyDescent="0.25">
      <c r="B74" s="22"/>
      <c r="C74" s="22"/>
      <c r="D74" s="23"/>
      <c r="E74" s="22"/>
      <c r="F74" s="22"/>
      <c r="G74" s="21"/>
    </row>
    <row r="76" spans="2:7" ht="13.8" x14ac:dyDescent="0.3">
      <c r="B76" s="10" t="s">
        <v>65</v>
      </c>
      <c r="C76" s="11"/>
      <c r="D76" s="1"/>
      <c r="E76" s="1"/>
      <c r="F76" s="2"/>
      <c r="G76" s="98"/>
    </row>
    <row r="77" spans="2:7" s="91" customFormat="1" ht="13.8" x14ac:dyDescent="0.3">
      <c r="B77" s="12" t="s">
        <v>195</v>
      </c>
      <c r="C77" s="13" t="s">
        <v>226</v>
      </c>
      <c r="D77" s="4"/>
      <c r="E77" s="4" t="s">
        <v>235</v>
      </c>
      <c r="F77" s="4"/>
      <c r="G77" s="99" t="s">
        <v>227</v>
      </c>
    </row>
    <row r="78" spans="2:7" ht="13.8" x14ac:dyDescent="0.3">
      <c r="B78" s="5" t="s">
        <v>1</v>
      </c>
      <c r="C78" s="14" t="s">
        <v>2</v>
      </c>
      <c r="D78" s="6"/>
      <c r="E78" s="6" t="s">
        <v>8</v>
      </c>
      <c r="F78" s="6" t="s">
        <v>4</v>
      </c>
      <c r="G78" s="7" t="s">
        <v>5</v>
      </c>
    </row>
    <row r="79" spans="2:7" ht="13.8" x14ac:dyDescent="0.3">
      <c r="B79" s="15">
        <v>118</v>
      </c>
      <c r="C79" s="18" t="s">
        <v>70</v>
      </c>
      <c r="D79" s="79"/>
      <c r="E79" s="19">
        <v>29.1</v>
      </c>
      <c r="F79" s="8" t="s">
        <v>82</v>
      </c>
      <c r="G79" s="9">
        <v>10</v>
      </c>
    </row>
    <row r="80" spans="2:7" x14ac:dyDescent="0.25">
      <c r="B80" s="22"/>
      <c r="C80" s="22"/>
      <c r="D80" s="23"/>
      <c r="E80" s="22"/>
      <c r="F80" s="22"/>
      <c r="G80" s="21"/>
    </row>
    <row r="82" spans="2:7" ht="13.8" x14ac:dyDescent="0.3">
      <c r="B82" s="10" t="s">
        <v>65</v>
      </c>
      <c r="C82" s="11"/>
      <c r="D82" s="1"/>
      <c r="E82" s="1"/>
      <c r="F82" s="2"/>
      <c r="G82" s="98"/>
    </row>
    <row r="83" spans="2:7" s="91" customFormat="1" ht="13.8" x14ac:dyDescent="0.3">
      <c r="B83" s="12" t="s">
        <v>228</v>
      </c>
      <c r="C83" s="13" t="s">
        <v>229</v>
      </c>
      <c r="D83" s="4"/>
      <c r="E83" s="4" t="s">
        <v>230</v>
      </c>
      <c r="F83" s="4"/>
      <c r="G83" s="99" t="s">
        <v>231</v>
      </c>
    </row>
    <row r="84" spans="2:7" ht="13.8" x14ac:dyDescent="0.3">
      <c r="B84" s="5" t="s">
        <v>1</v>
      </c>
      <c r="C84" s="14" t="s">
        <v>2</v>
      </c>
      <c r="D84" s="6"/>
      <c r="E84" s="6" t="s">
        <v>8</v>
      </c>
      <c r="F84" s="6" t="s">
        <v>4</v>
      </c>
      <c r="G84" s="7" t="s">
        <v>5</v>
      </c>
    </row>
    <row r="85" spans="2:7" ht="13.8" x14ac:dyDescent="0.3">
      <c r="B85" s="15">
        <v>60</v>
      </c>
      <c r="C85" s="18" t="s">
        <v>70</v>
      </c>
      <c r="D85" s="79"/>
      <c r="E85" s="19">
        <v>28.54</v>
      </c>
      <c r="F85" s="8" t="s">
        <v>82</v>
      </c>
      <c r="G85" s="9">
        <v>10</v>
      </c>
    </row>
    <row r="86" spans="2:7" x14ac:dyDescent="0.25">
      <c r="B86" s="22"/>
      <c r="C86" s="22"/>
      <c r="D86" s="23"/>
      <c r="E86" s="22"/>
      <c r="F86" s="22"/>
      <c r="G86" s="21"/>
    </row>
    <row r="88" spans="2:7" ht="13.8" x14ac:dyDescent="0.3">
      <c r="B88" s="10" t="s">
        <v>65</v>
      </c>
      <c r="C88" s="11"/>
      <c r="D88" s="1"/>
      <c r="E88" s="1"/>
      <c r="F88" s="2"/>
      <c r="G88" s="98"/>
    </row>
    <row r="89" spans="2:7" s="91" customFormat="1" ht="13.8" x14ac:dyDescent="0.3">
      <c r="B89" s="12" t="s">
        <v>216</v>
      </c>
      <c r="C89" s="13" t="s">
        <v>217</v>
      </c>
      <c r="D89" s="4"/>
      <c r="E89" s="4" t="s">
        <v>218</v>
      </c>
      <c r="F89" s="4"/>
      <c r="G89" s="99" t="s">
        <v>219</v>
      </c>
    </row>
    <row r="90" spans="2:7" ht="13.8" x14ac:dyDescent="0.3">
      <c r="B90" s="5" t="s">
        <v>1</v>
      </c>
      <c r="C90" s="14" t="s">
        <v>2</v>
      </c>
      <c r="D90" s="6"/>
      <c r="E90" s="6" t="s">
        <v>8</v>
      </c>
      <c r="F90" s="6" t="s">
        <v>4</v>
      </c>
      <c r="G90" s="7" t="s">
        <v>5</v>
      </c>
    </row>
    <row r="91" spans="2:7" ht="13.8" x14ac:dyDescent="0.3">
      <c r="B91" s="15">
        <v>94</v>
      </c>
      <c r="C91" s="18" t="s">
        <v>70</v>
      </c>
      <c r="D91" s="79"/>
      <c r="E91" s="19">
        <v>59.42</v>
      </c>
      <c r="F91" s="95" t="s">
        <v>82</v>
      </c>
      <c r="G91" s="9">
        <v>15</v>
      </c>
    </row>
    <row r="92" spans="2:7" x14ac:dyDescent="0.25">
      <c r="B92" s="22"/>
      <c r="C92" s="22"/>
      <c r="D92" s="23"/>
      <c r="E92" s="22"/>
      <c r="F92" s="22"/>
      <c r="G92" s="21"/>
    </row>
    <row r="94" spans="2:7" ht="13.8" x14ac:dyDescent="0.3">
      <c r="B94" s="10" t="s">
        <v>63</v>
      </c>
      <c r="C94" s="11"/>
      <c r="D94" s="1"/>
      <c r="E94" s="1"/>
      <c r="F94" s="2"/>
      <c r="G94" s="98"/>
    </row>
    <row r="95" spans="2:7" s="91" customFormat="1" ht="13.8" x14ac:dyDescent="0.3">
      <c r="B95" s="12" t="s">
        <v>236</v>
      </c>
      <c r="C95" s="13" t="s">
        <v>226</v>
      </c>
      <c r="D95" s="4"/>
      <c r="E95" s="4" t="s">
        <v>237</v>
      </c>
      <c r="F95" s="4"/>
      <c r="G95" s="99" t="s">
        <v>238</v>
      </c>
    </row>
    <row r="96" spans="2:7" ht="13.8" x14ac:dyDescent="0.3">
      <c r="B96" s="5" t="s">
        <v>1</v>
      </c>
      <c r="C96" s="14" t="s">
        <v>2</v>
      </c>
      <c r="D96" s="6"/>
      <c r="E96" s="6" t="s">
        <v>240</v>
      </c>
      <c r="F96" s="6" t="s">
        <v>4</v>
      </c>
      <c r="G96" s="7" t="s">
        <v>5</v>
      </c>
    </row>
    <row r="97" spans="2:7" ht="13.8" x14ac:dyDescent="0.3">
      <c r="B97" s="15">
        <v>52</v>
      </c>
      <c r="C97" s="18" t="s">
        <v>76</v>
      </c>
      <c r="D97" s="79"/>
      <c r="E97" s="19">
        <v>27.37</v>
      </c>
      <c r="F97" s="95"/>
      <c r="G97" s="9">
        <v>7</v>
      </c>
    </row>
    <row r="98" spans="2:7" x14ac:dyDescent="0.25">
      <c r="B98" s="22"/>
      <c r="C98" s="22"/>
      <c r="D98" s="23"/>
      <c r="E98" s="22"/>
      <c r="F98" s="22"/>
      <c r="G98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409-74EA-4A0B-B07B-AA3E3C61900B}">
  <dimension ref="A1:AQ44"/>
  <sheetViews>
    <sheetView topLeftCell="A13" workbookViewId="0">
      <selection activeCell="AH11" sqref="AH11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39" width="3.109375" customWidth="1"/>
    <col min="40" max="40" width="1.5546875" customWidth="1"/>
    <col min="41" max="41" width="1.21875" customWidth="1"/>
    <col min="43" max="43" width="5.6640625" customWidth="1"/>
  </cols>
  <sheetData>
    <row r="1" spans="1:43" s="71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70"/>
      <c r="R1" s="70"/>
      <c r="S1" s="70"/>
      <c r="T1" s="70"/>
      <c r="U1" s="70"/>
      <c r="W1" s="72"/>
      <c r="AJ1" s="73"/>
      <c r="AK1" s="73"/>
      <c r="AL1" s="73"/>
      <c r="AM1" s="74"/>
      <c r="AQ1" s="70"/>
    </row>
    <row r="2" spans="1:43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9"/>
      <c r="AK2" s="29"/>
      <c r="AL2" s="29"/>
      <c r="AM2" s="30"/>
      <c r="AN2" s="27"/>
      <c r="AO2" s="26"/>
      <c r="AQ2" s="26"/>
    </row>
    <row r="3" spans="1:43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4"/>
      <c r="AK3" s="34"/>
      <c r="AL3" s="34"/>
      <c r="AM3" s="35"/>
      <c r="AN3" s="32"/>
      <c r="AO3" s="26"/>
      <c r="AQ3" s="31"/>
    </row>
    <row r="4" spans="1:43" ht="135" customHeight="1" x14ac:dyDescent="0.25">
      <c r="Q4" s="36"/>
      <c r="R4" s="37"/>
      <c r="S4" s="82" t="s">
        <v>31</v>
      </c>
      <c r="T4" s="82" t="s">
        <v>51</v>
      </c>
      <c r="U4" s="38"/>
      <c r="V4" s="39" t="s">
        <v>74</v>
      </c>
      <c r="W4" s="39" t="s">
        <v>83</v>
      </c>
      <c r="X4" s="39" t="s">
        <v>115</v>
      </c>
      <c r="Y4" s="39" t="s">
        <v>141</v>
      </c>
      <c r="Z4" s="39" t="s">
        <v>142</v>
      </c>
      <c r="AA4" s="39" t="s">
        <v>143</v>
      </c>
      <c r="AB4" s="39" t="s">
        <v>189</v>
      </c>
      <c r="AC4" s="39" t="s">
        <v>194</v>
      </c>
      <c r="AD4" s="39" t="s">
        <v>232</v>
      </c>
      <c r="AE4" s="39" t="s">
        <v>233</v>
      </c>
      <c r="AF4" s="39" t="s">
        <v>234</v>
      </c>
      <c r="AG4" s="39" t="s">
        <v>241</v>
      </c>
      <c r="AH4" s="39"/>
      <c r="AI4" s="39"/>
      <c r="AJ4" s="40" t="s">
        <v>34</v>
      </c>
      <c r="AK4" s="40" t="s">
        <v>36</v>
      </c>
      <c r="AL4" s="40" t="s">
        <v>39</v>
      </c>
      <c r="AM4" s="40" t="s">
        <v>40</v>
      </c>
      <c r="AN4" s="41"/>
      <c r="AO4" s="36"/>
      <c r="AQ4" s="82" t="s">
        <v>27</v>
      </c>
    </row>
    <row r="5" spans="1:43" x14ac:dyDescent="0.25">
      <c r="Q5" s="43"/>
      <c r="R5" s="44"/>
      <c r="S5" s="88">
        <f t="shared" ref="S5:S18" ca="1" si="0">SUM(AJ5:AK5)+AM5 + T5</f>
        <v>95</v>
      </c>
      <c r="T5" s="83">
        <f t="array" aca="1" ref="T5" ca="1">SUM(LARGE(V5:AH5,ROW(INDIRECT("1:8"))))</f>
        <v>71</v>
      </c>
      <c r="U5" s="67" t="s">
        <v>70</v>
      </c>
      <c r="V5" s="75">
        <v>7</v>
      </c>
      <c r="W5" s="94">
        <v>0</v>
      </c>
      <c r="X5" s="94">
        <v>10</v>
      </c>
      <c r="Y5" s="94">
        <v>7</v>
      </c>
      <c r="Z5" s="94">
        <v>7</v>
      </c>
      <c r="AA5" s="94">
        <v>10</v>
      </c>
      <c r="AB5" s="94">
        <v>7</v>
      </c>
      <c r="AC5" s="94">
        <v>0</v>
      </c>
      <c r="AD5" s="94">
        <v>10</v>
      </c>
      <c r="AE5" s="94">
        <v>10</v>
      </c>
      <c r="AF5" s="94">
        <v>10</v>
      </c>
      <c r="AG5" s="94">
        <v>0</v>
      </c>
      <c r="AH5" s="92">
        <v>0</v>
      </c>
      <c r="AI5" s="76"/>
      <c r="AJ5" s="45">
        <v>9</v>
      </c>
      <c r="AK5" s="45">
        <v>10</v>
      </c>
      <c r="AL5" s="85">
        <f t="shared" ref="AL5:AL18" si="1">SUM(AJ5:AK5)</f>
        <v>19</v>
      </c>
      <c r="AM5" s="45">
        <v>5</v>
      </c>
      <c r="AN5" s="32"/>
      <c r="AO5" s="43"/>
      <c r="AQ5" s="88">
        <f>SUM(V5:AG5)</f>
        <v>78</v>
      </c>
    </row>
    <row r="6" spans="1:43" x14ac:dyDescent="0.25">
      <c r="Q6" s="43"/>
      <c r="R6" s="44"/>
      <c r="S6" s="88">
        <f t="shared" ca="1" si="0"/>
        <v>41</v>
      </c>
      <c r="T6" s="83">
        <f t="array" aca="1" ref="T6" ca="1">SUM(LARGE(V6:AH6,ROW(INDIRECT("1:8"))))</f>
        <v>38</v>
      </c>
      <c r="U6" s="66" t="s">
        <v>46</v>
      </c>
      <c r="V6" s="75">
        <v>7</v>
      </c>
      <c r="W6" s="94">
        <v>7</v>
      </c>
      <c r="X6" s="94">
        <v>0</v>
      </c>
      <c r="Y6" s="94">
        <v>7</v>
      </c>
      <c r="Z6" s="94">
        <v>0</v>
      </c>
      <c r="AA6" s="94">
        <v>10</v>
      </c>
      <c r="AB6" s="94">
        <v>0</v>
      </c>
      <c r="AC6" s="94">
        <v>7</v>
      </c>
      <c r="AD6" s="94">
        <v>0</v>
      </c>
      <c r="AE6" s="94">
        <v>0</v>
      </c>
      <c r="AF6" s="94">
        <v>0</v>
      </c>
      <c r="AG6" s="94">
        <v>0</v>
      </c>
      <c r="AH6" s="92">
        <v>0</v>
      </c>
      <c r="AI6" s="48"/>
      <c r="AJ6" s="49">
        <v>3</v>
      </c>
      <c r="AK6" s="49"/>
      <c r="AL6" s="85">
        <f t="shared" si="1"/>
        <v>3</v>
      </c>
      <c r="AM6" s="49"/>
      <c r="AN6" s="32"/>
      <c r="AO6" s="43"/>
      <c r="AQ6" s="88">
        <f t="shared" ref="AQ6:AQ18" si="2">SUM(V6:AG6)</f>
        <v>38</v>
      </c>
    </row>
    <row r="7" spans="1:43" x14ac:dyDescent="0.25">
      <c r="Q7" s="43"/>
      <c r="R7" s="44"/>
      <c r="S7" s="88">
        <f t="shared" ca="1" si="0"/>
        <v>34</v>
      </c>
      <c r="T7" s="83">
        <f t="array" aca="1" ref="T7" ca="1">SUM(LARGE(V7:AH7,ROW(INDIRECT("1:8"))))</f>
        <v>34</v>
      </c>
      <c r="U7" s="65" t="s">
        <v>76</v>
      </c>
      <c r="V7" s="75">
        <v>7</v>
      </c>
      <c r="W7" s="94">
        <v>0</v>
      </c>
      <c r="X7" s="94">
        <v>10</v>
      </c>
      <c r="Y7" s="94">
        <v>0</v>
      </c>
      <c r="Z7" s="94">
        <v>0</v>
      </c>
      <c r="AA7" s="94">
        <v>10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7</v>
      </c>
      <c r="AH7" s="92">
        <v>0</v>
      </c>
      <c r="AI7" s="48"/>
      <c r="AJ7" s="49"/>
      <c r="AK7" s="49"/>
      <c r="AL7" s="85">
        <f t="shared" si="1"/>
        <v>0</v>
      </c>
      <c r="AM7" s="49"/>
      <c r="AN7" s="32"/>
      <c r="AO7" s="43"/>
      <c r="AQ7" s="88">
        <f t="shared" si="2"/>
        <v>34</v>
      </c>
    </row>
    <row r="8" spans="1:43" x14ac:dyDescent="0.25">
      <c r="Q8" s="43"/>
      <c r="R8" s="44"/>
      <c r="S8" s="88">
        <f t="shared" ca="1" si="0"/>
        <v>24</v>
      </c>
      <c r="T8" s="83">
        <f t="array" aca="1" ref="T8" ca="1">SUM(LARGE(V8:AH8,ROW(INDIRECT("1:8"))))</f>
        <v>21</v>
      </c>
      <c r="U8" s="65" t="s">
        <v>49</v>
      </c>
      <c r="V8" s="75">
        <v>7</v>
      </c>
      <c r="W8" s="94">
        <v>7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7</v>
      </c>
      <c r="AD8" s="94">
        <v>0</v>
      </c>
      <c r="AE8" s="94">
        <v>0</v>
      </c>
      <c r="AF8" s="94">
        <v>0</v>
      </c>
      <c r="AG8" s="94">
        <v>0</v>
      </c>
      <c r="AH8" s="92">
        <v>0</v>
      </c>
      <c r="AI8" s="48"/>
      <c r="AJ8" s="49">
        <v>3</v>
      </c>
      <c r="AK8" s="49"/>
      <c r="AL8" s="85">
        <f t="shared" si="1"/>
        <v>3</v>
      </c>
      <c r="AM8" s="49"/>
      <c r="AN8" s="32"/>
      <c r="AO8" s="43"/>
      <c r="AQ8" s="88">
        <f t="shared" si="2"/>
        <v>21</v>
      </c>
    </row>
    <row r="9" spans="1:43" x14ac:dyDescent="0.25">
      <c r="Q9" s="43"/>
      <c r="R9" s="44"/>
      <c r="S9" s="88">
        <f t="shared" ca="1" si="0"/>
        <v>21</v>
      </c>
      <c r="T9" s="83">
        <f t="array" aca="1" ref="T9" ca="1">SUM(LARGE(V9:AH9,ROW(INDIRECT("1:8"))))</f>
        <v>21</v>
      </c>
      <c r="U9" s="65" t="s">
        <v>73</v>
      </c>
      <c r="V9" s="75">
        <v>7</v>
      </c>
      <c r="W9" s="94">
        <v>7</v>
      </c>
      <c r="X9" s="94">
        <v>0</v>
      </c>
      <c r="Y9" s="94">
        <v>7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2">
        <v>0</v>
      </c>
      <c r="AI9" s="48"/>
      <c r="AJ9" s="49"/>
      <c r="AK9" s="49"/>
      <c r="AL9" s="85">
        <f t="shared" si="1"/>
        <v>0</v>
      </c>
      <c r="AM9" s="49"/>
      <c r="AN9" s="32"/>
      <c r="AO9" s="43"/>
      <c r="AQ9" s="88">
        <f t="shared" si="2"/>
        <v>21</v>
      </c>
    </row>
    <row r="10" spans="1:43" x14ac:dyDescent="0.25">
      <c r="Q10" s="43"/>
      <c r="R10" s="44"/>
      <c r="S10" s="88">
        <f t="shared" ca="1" si="0"/>
        <v>21</v>
      </c>
      <c r="T10" s="83">
        <f t="array" aca="1" ref="T10" ca="1">SUM(LARGE(V10:AH10,ROW(INDIRECT("1:8"))))</f>
        <v>21</v>
      </c>
      <c r="U10" s="47" t="s">
        <v>72</v>
      </c>
      <c r="V10" s="75">
        <v>7</v>
      </c>
      <c r="W10" s="94">
        <v>7</v>
      </c>
      <c r="X10" s="94">
        <v>0</v>
      </c>
      <c r="Y10" s="94">
        <v>7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2">
        <v>0</v>
      </c>
      <c r="AI10" s="48"/>
      <c r="AJ10" s="49"/>
      <c r="AK10" s="49"/>
      <c r="AL10" s="85">
        <f t="shared" si="1"/>
        <v>0</v>
      </c>
      <c r="AM10" s="49"/>
      <c r="AN10" s="32"/>
      <c r="AO10" s="43"/>
      <c r="AQ10" s="88">
        <f t="shared" si="2"/>
        <v>21</v>
      </c>
    </row>
    <row r="11" spans="1:43" x14ac:dyDescent="0.25">
      <c r="Q11" s="43"/>
      <c r="R11" s="44"/>
      <c r="S11" s="88">
        <f t="shared" ca="1" si="0"/>
        <v>17</v>
      </c>
      <c r="T11" s="83">
        <f t="array" aca="1" ref="T11" ca="1">SUM(LARGE(V11:AH11,ROW(INDIRECT("1:8"))))</f>
        <v>14</v>
      </c>
      <c r="U11" s="65" t="s">
        <v>81</v>
      </c>
      <c r="V11" s="75">
        <v>0</v>
      </c>
      <c r="W11" s="94">
        <v>7</v>
      </c>
      <c r="X11" s="94">
        <v>0</v>
      </c>
      <c r="Y11" s="94">
        <v>7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2">
        <v>0</v>
      </c>
      <c r="AI11" s="48"/>
      <c r="AJ11" s="49">
        <v>3</v>
      </c>
      <c r="AK11" s="49"/>
      <c r="AL11" s="85">
        <f t="shared" si="1"/>
        <v>3</v>
      </c>
      <c r="AM11" s="49"/>
      <c r="AN11" s="32"/>
      <c r="AO11" s="43"/>
      <c r="AQ11" s="88">
        <f t="shared" si="2"/>
        <v>14</v>
      </c>
    </row>
    <row r="12" spans="1:43" x14ac:dyDescent="0.25">
      <c r="Q12" s="43"/>
      <c r="R12" s="44"/>
      <c r="S12" s="88">
        <f t="shared" ca="1" si="0"/>
        <v>17</v>
      </c>
      <c r="T12" s="83">
        <f t="array" aca="1" ref="T12" ca="1">SUM(LARGE(V12:AH12,ROW(INDIRECT("1:8"))))</f>
        <v>17</v>
      </c>
      <c r="U12" s="65" t="s">
        <v>131</v>
      </c>
      <c r="V12" s="75">
        <v>0</v>
      </c>
      <c r="W12" s="94">
        <v>0</v>
      </c>
      <c r="X12" s="94">
        <v>0</v>
      </c>
      <c r="Y12" s="94">
        <v>7</v>
      </c>
      <c r="Z12" s="94">
        <v>0</v>
      </c>
      <c r="AA12" s="94">
        <v>10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2">
        <v>0</v>
      </c>
      <c r="AI12" s="48"/>
      <c r="AJ12" s="49"/>
      <c r="AK12" s="49"/>
      <c r="AL12" s="85">
        <f t="shared" si="1"/>
        <v>0</v>
      </c>
      <c r="AM12" s="49"/>
      <c r="AN12" s="32"/>
      <c r="AO12" s="43"/>
      <c r="AQ12" s="88">
        <f t="shared" si="2"/>
        <v>17</v>
      </c>
    </row>
    <row r="13" spans="1:43" x14ac:dyDescent="0.25">
      <c r="Q13" s="43"/>
      <c r="R13" s="44"/>
      <c r="S13" s="88">
        <f t="shared" ca="1" si="0"/>
        <v>14</v>
      </c>
      <c r="T13" s="83">
        <f t="array" aca="1" ref="T13" ca="1">SUM(LARGE(V13:AH13,ROW(INDIRECT("1:8"))))</f>
        <v>14</v>
      </c>
      <c r="U13" s="50" t="s">
        <v>69</v>
      </c>
      <c r="V13" s="75">
        <v>7</v>
      </c>
      <c r="W13" s="94">
        <v>7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2">
        <v>0</v>
      </c>
      <c r="AI13" s="48"/>
      <c r="AJ13" s="49"/>
      <c r="AK13" s="49"/>
      <c r="AL13" s="85">
        <f t="shared" si="1"/>
        <v>0</v>
      </c>
      <c r="AM13" s="49"/>
      <c r="AN13" s="32"/>
      <c r="AO13" s="43"/>
      <c r="AQ13" s="88">
        <f t="shared" si="2"/>
        <v>14</v>
      </c>
    </row>
    <row r="14" spans="1:43" x14ac:dyDescent="0.25">
      <c r="Q14" s="43"/>
      <c r="R14" s="44"/>
      <c r="S14" s="88">
        <f t="shared" ca="1" si="0"/>
        <v>7</v>
      </c>
      <c r="T14" s="83">
        <f t="array" aca="1" ref="T14" ca="1">SUM(LARGE(V14:AH14,ROW(INDIRECT("1:8"))))</f>
        <v>7</v>
      </c>
      <c r="U14" s="47" t="s">
        <v>71</v>
      </c>
      <c r="V14" s="75">
        <v>7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2">
        <v>0</v>
      </c>
      <c r="AI14" s="48"/>
      <c r="AJ14" s="49"/>
      <c r="AK14" s="49"/>
      <c r="AL14" s="85">
        <f t="shared" si="1"/>
        <v>0</v>
      </c>
      <c r="AM14" s="49"/>
      <c r="AN14" s="32"/>
      <c r="AO14" s="43"/>
      <c r="AQ14" s="88">
        <f t="shared" si="2"/>
        <v>7</v>
      </c>
    </row>
    <row r="15" spans="1:43" x14ac:dyDescent="0.25">
      <c r="Q15" s="43"/>
      <c r="R15" s="44"/>
      <c r="S15" s="88">
        <f t="shared" ca="1" si="0"/>
        <v>7</v>
      </c>
      <c r="T15" s="83">
        <f t="array" aca="1" ref="T15" ca="1">SUM(LARGE(V15:AH15,ROW(INDIRECT("1:8"))))</f>
        <v>7</v>
      </c>
      <c r="U15" s="47" t="s">
        <v>181</v>
      </c>
      <c r="V15" s="100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7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2">
        <v>0</v>
      </c>
      <c r="AI15" s="48"/>
      <c r="AJ15" s="49"/>
      <c r="AK15" s="49"/>
      <c r="AL15" s="85">
        <f t="shared" si="1"/>
        <v>0</v>
      </c>
      <c r="AM15" s="49"/>
      <c r="AN15" s="32"/>
      <c r="AO15" s="43"/>
      <c r="AQ15" s="88">
        <f t="shared" si="2"/>
        <v>7</v>
      </c>
    </row>
    <row r="16" spans="1:43" x14ac:dyDescent="0.25">
      <c r="Q16" s="43"/>
      <c r="R16" s="44"/>
      <c r="S16" s="88">
        <f t="shared" ca="1" si="0"/>
        <v>7</v>
      </c>
      <c r="T16" s="83">
        <f t="array" aca="1" ref="T16" ca="1">SUM(LARGE(V16:AH16,ROW(INDIRECT("1:8"))))</f>
        <v>7</v>
      </c>
      <c r="U16" s="47" t="s">
        <v>182</v>
      </c>
      <c r="V16" s="100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7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2"/>
      <c r="AI16" s="48"/>
      <c r="AJ16" s="49"/>
      <c r="AK16" s="49"/>
      <c r="AL16" s="85">
        <f t="shared" si="1"/>
        <v>0</v>
      </c>
      <c r="AM16" s="49"/>
      <c r="AN16" s="32"/>
      <c r="AO16" s="43"/>
      <c r="AQ16" s="88">
        <f t="shared" si="2"/>
        <v>7</v>
      </c>
    </row>
    <row r="17" spans="2:43" x14ac:dyDescent="0.25">
      <c r="Q17" s="43"/>
      <c r="R17" s="44"/>
      <c r="S17" s="88">
        <f t="shared" ca="1" si="0"/>
        <v>7</v>
      </c>
      <c r="T17" s="83">
        <f t="array" aca="1" ref="T17" ca="1">SUM(LARGE(V17:AH17,ROW(INDIRECT("1:8"))))</f>
        <v>7</v>
      </c>
      <c r="U17" s="47" t="s">
        <v>183</v>
      </c>
      <c r="V17" s="100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7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2"/>
      <c r="AI17" s="48"/>
      <c r="AJ17" s="49"/>
      <c r="AK17" s="49"/>
      <c r="AL17" s="85">
        <f t="shared" si="1"/>
        <v>0</v>
      </c>
      <c r="AM17" s="49"/>
      <c r="AN17" s="32"/>
      <c r="AO17" s="43"/>
      <c r="AQ17" s="88">
        <f t="shared" si="2"/>
        <v>7</v>
      </c>
    </row>
    <row r="18" spans="2:43" x14ac:dyDescent="0.25">
      <c r="Q18" s="43"/>
      <c r="R18" s="44"/>
      <c r="S18" s="88">
        <f t="shared" ca="1" si="0"/>
        <v>7</v>
      </c>
      <c r="T18" s="83">
        <f t="array" aca="1" ref="T18" ca="1">SUM(LARGE(V18:AH18,ROW(INDIRECT("1:8"))))</f>
        <v>7</v>
      </c>
      <c r="U18" s="47" t="s">
        <v>188</v>
      </c>
      <c r="V18" s="100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7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2"/>
      <c r="AI18" s="48"/>
      <c r="AJ18" s="49"/>
      <c r="AK18" s="49"/>
      <c r="AL18" s="85">
        <f t="shared" si="1"/>
        <v>0</v>
      </c>
      <c r="AM18" s="49"/>
      <c r="AN18" s="32"/>
      <c r="AO18" s="43"/>
      <c r="AQ18" s="88">
        <f t="shared" si="2"/>
        <v>7</v>
      </c>
    </row>
    <row r="19" spans="2:43" x14ac:dyDescent="0.25">
      <c r="Q19" s="43"/>
      <c r="R19" s="44"/>
      <c r="S19" s="46"/>
      <c r="T19" s="46"/>
      <c r="U19" s="47"/>
      <c r="V19" s="77"/>
      <c r="W19" s="48"/>
      <c r="X19" s="48"/>
      <c r="Y19" s="48"/>
      <c r="Z19" s="48"/>
      <c r="AA19" s="48"/>
      <c r="AB19" s="46"/>
      <c r="AC19" s="46"/>
      <c r="AD19" s="48"/>
      <c r="AE19" s="46"/>
      <c r="AF19" s="48"/>
      <c r="AG19" s="48"/>
      <c r="AH19" s="48"/>
      <c r="AI19" s="48"/>
      <c r="AJ19" s="49"/>
      <c r="AK19" s="49"/>
      <c r="AL19" s="49"/>
      <c r="AM19" s="49"/>
      <c r="AN19" s="32"/>
      <c r="AO19" s="43"/>
      <c r="AQ19" s="46"/>
    </row>
    <row r="20" spans="2:43" ht="7.2" customHeight="1" x14ac:dyDescent="0.25">
      <c r="Q20" s="26"/>
      <c r="R20" s="31"/>
      <c r="S20" s="31"/>
      <c r="T20" s="31"/>
      <c r="U20" s="31"/>
      <c r="V20" s="32"/>
      <c r="W20" s="33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4"/>
      <c r="AK20" s="34"/>
      <c r="AL20" s="34"/>
      <c r="AM20" s="35"/>
      <c r="AN20" s="32"/>
      <c r="AO20" s="26"/>
      <c r="AQ20" s="31"/>
    </row>
    <row r="21" spans="2:43" ht="8.25" customHeight="1" x14ac:dyDescent="0.25">
      <c r="Q21" s="26"/>
      <c r="R21" s="26"/>
      <c r="S21" s="26"/>
      <c r="T21" s="26"/>
      <c r="U21" s="26"/>
      <c r="V21" s="27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9"/>
      <c r="AK21" s="29"/>
      <c r="AL21" s="29"/>
      <c r="AM21" s="30"/>
      <c r="AN21" s="27"/>
      <c r="AO21" s="26"/>
      <c r="AQ21" s="26"/>
    </row>
    <row r="24" spans="2:43" ht="15" customHeight="1" x14ac:dyDescent="0.25">
      <c r="F24" s="24"/>
      <c r="H24" s="25"/>
      <c r="I24" s="25"/>
      <c r="J24" s="25"/>
      <c r="K24" s="25"/>
    </row>
    <row r="25" spans="2:43" ht="7.8" customHeight="1" x14ac:dyDescent="0.25">
      <c r="B25" s="27"/>
      <c r="C25" s="27"/>
      <c r="D25" s="27"/>
      <c r="E25" s="27"/>
      <c r="F25" s="27"/>
      <c r="G25" s="29"/>
      <c r="H25" s="27"/>
      <c r="I25" s="26"/>
      <c r="J25" s="26"/>
      <c r="K25" s="26"/>
      <c r="L25" s="26"/>
    </row>
    <row r="26" spans="2:43" ht="10.8" customHeight="1" x14ac:dyDescent="0.25">
      <c r="B26" s="27"/>
      <c r="C26" s="32"/>
      <c r="D26" s="32" t="s">
        <v>75</v>
      </c>
      <c r="E26" s="32"/>
      <c r="F26" s="32"/>
      <c r="G26" s="34"/>
      <c r="H26" s="32"/>
      <c r="I26" s="31"/>
      <c r="J26" s="31"/>
      <c r="K26" s="31"/>
      <c r="L26" s="26"/>
    </row>
    <row r="27" spans="2:43" ht="20.399999999999999" x14ac:dyDescent="0.25">
      <c r="B27" s="52"/>
      <c r="C27" s="53"/>
      <c r="D27" s="54" t="s">
        <v>26</v>
      </c>
      <c r="E27" s="54" t="s">
        <v>2</v>
      </c>
      <c r="F27" s="54" t="s">
        <v>27</v>
      </c>
      <c r="G27" s="54" t="s">
        <v>28</v>
      </c>
      <c r="H27" s="54" t="s">
        <v>29</v>
      </c>
      <c r="I27" s="54" t="s">
        <v>30</v>
      </c>
      <c r="J27" s="55" t="s">
        <v>31</v>
      </c>
      <c r="K27" s="56"/>
      <c r="L27" s="57"/>
    </row>
    <row r="28" spans="2:43" ht="12.9" customHeight="1" x14ac:dyDescent="0.25">
      <c r="B28" s="58"/>
      <c r="C28" s="59"/>
      <c r="D28" s="60">
        <v>1</v>
      </c>
      <c r="E28" s="61" t="str">
        <f>U5</f>
        <v>Amanda Mitchell</v>
      </c>
      <c r="F28" s="76">
        <f>AQ5</f>
        <v>78</v>
      </c>
      <c r="G28" s="76">
        <f>AL5+AM5</f>
        <v>24</v>
      </c>
      <c r="H28" s="76">
        <f>COUNTIF(V5:AH5,"&lt;&gt;"&amp;"")-COUNTIF(V5:AH5,"=0")</f>
        <v>9</v>
      </c>
      <c r="I28" s="81">
        <f ca="1">T5</f>
        <v>71</v>
      </c>
      <c r="J28" s="86">
        <f ca="1">S5</f>
        <v>95</v>
      </c>
      <c r="K28" s="62"/>
      <c r="L28" s="63"/>
    </row>
    <row r="29" spans="2:43" ht="12.9" customHeight="1" x14ac:dyDescent="0.25">
      <c r="B29" s="58"/>
      <c r="C29" s="59"/>
      <c r="D29" s="64">
        <v>2</v>
      </c>
      <c r="E29" s="61" t="str">
        <f t="shared" ref="E29:E34" si="3">U6</f>
        <v>Adam Scragg</v>
      </c>
      <c r="F29" s="76">
        <f t="shared" ref="F29:F41" si="4">AQ6</f>
        <v>38</v>
      </c>
      <c r="G29" s="76">
        <f t="shared" ref="G29:G34" si="5">AL6+AM6</f>
        <v>3</v>
      </c>
      <c r="H29" s="76">
        <f t="shared" ref="H29:H34" si="6">COUNTIF(V6:AH6,"&lt;&gt;"&amp;"")-COUNTIF(V6:AH6,"=0")</f>
        <v>5</v>
      </c>
      <c r="I29" s="81">
        <f t="shared" ref="I29:I34" ca="1" si="7">T6</f>
        <v>38</v>
      </c>
      <c r="J29" s="86">
        <f t="shared" ref="J29:J34" ca="1" si="8">S6</f>
        <v>41</v>
      </c>
      <c r="K29" s="62"/>
      <c r="L29" s="63"/>
    </row>
    <row r="30" spans="2:43" ht="12.9" customHeight="1" x14ac:dyDescent="0.25">
      <c r="B30" s="58"/>
      <c r="C30" s="59"/>
      <c r="D30" s="64">
        <v>3</v>
      </c>
      <c r="E30" s="61" t="str">
        <f t="shared" si="3"/>
        <v>Nick Shott</v>
      </c>
      <c r="F30" s="76">
        <f t="shared" si="4"/>
        <v>34</v>
      </c>
      <c r="G30" s="76">
        <f t="shared" si="5"/>
        <v>0</v>
      </c>
      <c r="H30" s="76">
        <f t="shared" si="6"/>
        <v>4</v>
      </c>
      <c r="I30" s="81">
        <f t="shared" ca="1" si="7"/>
        <v>34</v>
      </c>
      <c r="J30" s="86">
        <f t="shared" ca="1" si="8"/>
        <v>34</v>
      </c>
      <c r="K30" s="62"/>
      <c r="L30" s="63"/>
    </row>
    <row r="31" spans="2:43" ht="12.9" customHeight="1" x14ac:dyDescent="0.25">
      <c r="B31" s="58"/>
      <c r="C31" s="59"/>
      <c r="D31" s="64">
        <v>4</v>
      </c>
      <c r="E31" s="61" t="str">
        <f t="shared" si="3"/>
        <v>Claudia Scragg</v>
      </c>
      <c r="F31" s="76">
        <f t="shared" si="4"/>
        <v>21</v>
      </c>
      <c r="G31" s="76">
        <f t="shared" si="5"/>
        <v>3</v>
      </c>
      <c r="H31" s="76">
        <f t="shared" si="6"/>
        <v>3</v>
      </c>
      <c r="I31" s="81">
        <f t="shared" ca="1" si="7"/>
        <v>21</v>
      </c>
      <c r="J31" s="86">
        <f t="shared" ca="1" si="8"/>
        <v>24</v>
      </c>
      <c r="K31" s="62"/>
      <c r="L31" s="63"/>
    </row>
    <row r="32" spans="2:43" ht="12.9" customHeight="1" x14ac:dyDescent="0.25">
      <c r="B32" s="58"/>
      <c r="C32" s="59"/>
      <c r="D32" s="64">
        <v>5</v>
      </c>
      <c r="E32" s="61" t="str">
        <f t="shared" si="3"/>
        <v>Chris Haighton</v>
      </c>
      <c r="F32" s="76">
        <f t="shared" si="4"/>
        <v>21</v>
      </c>
      <c r="G32" s="76">
        <f t="shared" si="5"/>
        <v>0</v>
      </c>
      <c r="H32" s="76">
        <f t="shared" si="6"/>
        <v>3</v>
      </c>
      <c r="I32" s="81">
        <f t="shared" ca="1" si="7"/>
        <v>21</v>
      </c>
      <c r="J32" s="86">
        <f t="shared" ca="1" si="8"/>
        <v>21</v>
      </c>
      <c r="K32" s="62"/>
      <c r="L32" s="63"/>
    </row>
    <row r="33" spans="2:12" ht="12.9" customHeight="1" x14ac:dyDescent="0.25">
      <c r="B33" s="58"/>
      <c r="C33" s="59"/>
      <c r="D33" s="64">
        <v>5</v>
      </c>
      <c r="E33" s="61" t="str">
        <f t="shared" si="3"/>
        <v>Kate Paver</v>
      </c>
      <c r="F33" s="76">
        <f t="shared" si="4"/>
        <v>21</v>
      </c>
      <c r="G33" s="76">
        <f t="shared" si="5"/>
        <v>0</v>
      </c>
      <c r="H33" s="76">
        <f t="shared" si="6"/>
        <v>3</v>
      </c>
      <c r="I33" s="81">
        <f t="shared" ca="1" si="7"/>
        <v>21</v>
      </c>
      <c r="J33" s="86">
        <f t="shared" ca="1" si="8"/>
        <v>21</v>
      </c>
      <c r="K33" s="62"/>
      <c r="L33" s="63"/>
    </row>
    <row r="34" spans="2:12" ht="12.9" customHeight="1" x14ac:dyDescent="0.25">
      <c r="B34" s="58"/>
      <c r="C34" s="59"/>
      <c r="D34" s="64">
        <v>6</v>
      </c>
      <c r="E34" s="61" t="str">
        <f t="shared" si="3"/>
        <v>Jenny Willis</v>
      </c>
      <c r="F34" s="76">
        <f t="shared" si="4"/>
        <v>14</v>
      </c>
      <c r="G34" s="76">
        <f t="shared" si="5"/>
        <v>3</v>
      </c>
      <c r="H34" s="76">
        <f t="shared" si="6"/>
        <v>2</v>
      </c>
      <c r="I34" s="81">
        <f t="shared" ca="1" si="7"/>
        <v>14</v>
      </c>
      <c r="J34" s="86">
        <f t="shared" ca="1" si="8"/>
        <v>17</v>
      </c>
      <c r="K34" s="62"/>
      <c r="L34" s="63"/>
    </row>
    <row r="35" spans="2:12" ht="12.9" customHeight="1" x14ac:dyDescent="0.25">
      <c r="B35" s="58"/>
      <c r="C35" s="59"/>
      <c r="D35" s="64">
        <v>6</v>
      </c>
      <c r="E35" s="61" t="str">
        <f>U12</f>
        <v>Janette Dixon</v>
      </c>
      <c r="F35" s="76">
        <f t="shared" si="4"/>
        <v>17</v>
      </c>
      <c r="G35" s="76">
        <f>AL12+AM12</f>
        <v>0</v>
      </c>
      <c r="H35" s="76">
        <f>COUNTIF(V12:AH12,"&lt;&gt;"&amp;"")-COUNTIF(V12:AH12,"=0")</f>
        <v>2</v>
      </c>
      <c r="I35" s="81">
        <f ca="1">T12</f>
        <v>17</v>
      </c>
      <c r="J35" s="86">
        <f ca="1">S12</f>
        <v>17</v>
      </c>
      <c r="K35" s="62"/>
      <c r="L35" s="63"/>
    </row>
    <row r="36" spans="2:12" ht="12.9" customHeight="1" x14ac:dyDescent="0.25">
      <c r="B36" s="58"/>
      <c r="C36" s="59"/>
      <c r="D36" s="64">
        <v>7</v>
      </c>
      <c r="E36" s="61" t="str">
        <f>U13</f>
        <v>Sam Baillet</v>
      </c>
      <c r="F36" s="76">
        <f t="shared" si="4"/>
        <v>14</v>
      </c>
      <c r="G36" s="76">
        <f>AL13+AM13</f>
        <v>0</v>
      </c>
      <c r="H36" s="76">
        <f>COUNTIF(V13:AH13,"&lt;&gt;"&amp;"")-COUNTIF(V13:AH13,"=0")</f>
        <v>2</v>
      </c>
      <c r="I36" s="81">
        <f ca="1">T13</f>
        <v>14</v>
      </c>
      <c r="J36" s="86">
        <f ca="1">S13</f>
        <v>14</v>
      </c>
      <c r="K36" s="62"/>
      <c r="L36" s="63"/>
    </row>
    <row r="37" spans="2:12" ht="12.9" customHeight="1" x14ac:dyDescent="0.25">
      <c r="B37" s="58"/>
      <c r="C37" s="59"/>
      <c r="D37" s="64">
        <v>8</v>
      </c>
      <c r="E37" s="61" t="str">
        <f>U14</f>
        <v>Rachel Stafford</v>
      </c>
      <c r="F37" s="76">
        <f t="shared" si="4"/>
        <v>7</v>
      </c>
      <c r="G37" s="76">
        <f>AL14+AM14</f>
        <v>0</v>
      </c>
      <c r="H37" s="76">
        <f>COUNTIF(V14:AH14,"&lt;&gt;"&amp;"")-COUNTIF(V14:AH14,"=0")</f>
        <v>1</v>
      </c>
      <c r="I37" s="81">
        <f ca="1">T14</f>
        <v>7</v>
      </c>
      <c r="J37" s="86">
        <f ca="1">S14</f>
        <v>7</v>
      </c>
      <c r="K37" s="62"/>
      <c r="L37" s="63"/>
    </row>
    <row r="38" spans="2:12" ht="12.9" customHeight="1" x14ac:dyDescent="0.25">
      <c r="B38" s="58"/>
      <c r="C38" s="59"/>
      <c r="D38" s="64">
        <v>8</v>
      </c>
      <c r="E38" s="61" t="str">
        <f t="shared" ref="E38:E41" si="9">U15</f>
        <v>Andrew Pitman</v>
      </c>
      <c r="F38" s="76">
        <f t="shared" si="4"/>
        <v>7</v>
      </c>
      <c r="G38" s="76">
        <f t="shared" ref="G38:G41" si="10">AL15+AM15</f>
        <v>0</v>
      </c>
      <c r="H38" s="76">
        <f t="shared" ref="H38:H41" si="11">COUNTIF(V15:AH15,"&lt;&gt;"&amp;"")-COUNTIF(V15:AH15,"=0")</f>
        <v>1</v>
      </c>
      <c r="I38" s="81">
        <f t="shared" ref="I38:I41" ca="1" si="12">T15</f>
        <v>7</v>
      </c>
      <c r="J38" s="86">
        <f t="shared" ref="J38:J41" ca="1" si="13">S15</f>
        <v>7</v>
      </c>
      <c r="K38" s="62"/>
      <c r="L38" s="63"/>
    </row>
    <row r="39" spans="2:12" ht="12.9" customHeight="1" x14ac:dyDescent="0.25">
      <c r="B39" s="58"/>
      <c r="C39" s="59"/>
      <c r="D39" s="64">
        <v>8</v>
      </c>
      <c r="E39" s="61" t="str">
        <f t="shared" si="9"/>
        <v>Debs Salisbury</v>
      </c>
      <c r="F39" s="76">
        <f t="shared" si="4"/>
        <v>7</v>
      </c>
      <c r="G39" s="76">
        <f t="shared" si="10"/>
        <v>0</v>
      </c>
      <c r="H39" s="76">
        <f t="shared" si="11"/>
        <v>1</v>
      </c>
      <c r="I39" s="81">
        <f t="shared" ca="1" si="12"/>
        <v>7</v>
      </c>
      <c r="J39" s="86">
        <f t="shared" ca="1" si="13"/>
        <v>7</v>
      </c>
      <c r="K39" s="62"/>
      <c r="L39" s="63"/>
    </row>
    <row r="40" spans="2:12" ht="12.9" customHeight="1" x14ac:dyDescent="0.25">
      <c r="B40" s="58"/>
      <c r="C40" s="59"/>
      <c r="D40" s="64">
        <v>8</v>
      </c>
      <c r="E40" s="61" t="str">
        <f t="shared" si="9"/>
        <v>Ella Simms</v>
      </c>
      <c r="F40" s="76">
        <f t="shared" si="4"/>
        <v>7</v>
      </c>
      <c r="G40" s="76">
        <f t="shared" si="10"/>
        <v>0</v>
      </c>
      <c r="H40" s="76">
        <f t="shared" si="11"/>
        <v>1</v>
      </c>
      <c r="I40" s="81">
        <f t="shared" ca="1" si="12"/>
        <v>7</v>
      </c>
      <c r="J40" s="86">
        <f t="shared" ca="1" si="13"/>
        <v>7</v>
      </c>
      <c r="K40" s="62"/>
      <c r="L40" s="63"/>
    </row>
    <row r="41" spans="2:12" ht="12.9" customHeight="1" x14ac:dyDescent="0.25">
      <c r="B41" s="58"/>
      <c r="C41" s="59"/>
      <c r="D41" s="64">
        <v>8</v>
      </c>
      <c r="E41" s="61" t="str">
        <f t="shared" si="9"/>
        <v>Claire Gilding-Brant</v>
      </c>
      <c r="F41" s="76">
        <f t="shared" si="4"/>
        <v>7</v>
      </c>
      <c r="G41" s="76">
        <f t="shared" si="10"/>
        <v>0</v>
      </c>
      <c r="H41" s="76">
        <f t="shared" si="11"/>
        <v>1</v>
      </c>
      <c r="I41" s="81">
        <f t="shared" ca="1" si="12"/>
        <v>7</v>
      </c>
      <c r="J41" s="86">
        <f t="shared" ca="1" si="13"/>
        <v>7</v>
      </c>
      <c r="K41" s="62"/>
      <c r="L41" s="63"/>
    </row>
    <row r="42" spans="2:12" ht="12.9" customHeight="1" x14ac:dyDescent="0.25">
      <c r="B42" s="58"/>
      <c r="C42" s="59"/>
      <c r="D42" s="64"/>
      <c r="E42" s="61"/>
      <c r="F42" s="76"/>
      <c r="G42" s="76"/>
      <c r="H42" s="76"/>
      <c r="I42" s="81"/>
      <c r="J42" s="86"/>
      <c r="K42" s="62"/>
      <c r="L42" s="63"/>
    </row>
    <row r="43" spans="2:12" ht="6.75" customHeight="1" x14ac:dyDescent="0.25">
      <c r="B43" s="27"/>
      <c r="C43" s="32"/>
      <c r="D43" s="32"/>
      <c r="E43" s="32"/>
      <c r="F43" s="32"/>
      <c r="G43" s="34"/>
      <c r="H43" s="32"/>
      <c r="I43" s="31"/>
      <c r="J43" s="31"/>
      <c r="K43" s="31"/>
      <c r="L43" s="26"/>
    </row>
    <row r="44" spans="2:12" ht="7.2" customHeight="1" x14ac:dyDescent="0.25">
      <c r="B44" s="27"/>
      <c r="C44" s="27"/>
      <c r="D44" s="27"/>
      <c r="E44" s="27"/>
      <c r="F44" s="27"/>
      <c r="G44" s="29"/>
      <c r="H44" s="27"/>
      <c r="I44" s="26"/>
      <c r="J44" s="26"/>
      <c r="K44" s="26"/>
      <c r="L44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510F-A60E-476A-B8C7-609F135FEBBE}">
  <dimension ref="A1:AT39"/>
  <sheetViews>
    <sheetView topLeftCell="A7" workbookViewId="0">
      <selection activeCell="N35" sqref="N35:O35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42" width="3.109375" customWidth="1"/>
    <col min="43" max="43" width="1.5546875" customWidth="1"/>
    <col min="44" max="44" width="1.21875" customWidth="1"/>
    <col min="46" max="46" width="5.6640625" customWidth="1"/>
  </cols>
  <sheetData>
    <row r="1" spans="1:46" s="71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70"/>
      <c r="R1" s="70"/>
      <c r="S1" s="70"/>
      <c r="T1" s="70"/>
      <c r="U1" s="70"/>
      <c r="W1" s="72"/>
      <c r="AJ1" s="73"/>
      <c r="AK1" s="73"/>
      <c r="AL1" s="73"/>
      <c r="AM1" s="73"/>
      <c r="AN1" s="73"/>
      <c r="AO1" s="73"/>
      <c r="AP1" s="74"/>
      <c r="AT1" s="70"/>
    </row>
    <row r="2" spans="1:46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9"/>
      <c r="AK2" s="29"/>
      <c r="AL2" s="29"/>
      <c r="AM2" s="29"/>
      <c r="AN2" s="29"/>
      <c r="AO2" s="29"/>
      <c r="AP2" s="30"/>
      <c r="AQ2" s="27"/>
      <c r="AR2" s="26"/>
      <c r="AT2" s="26"/>
    </row>
    <row r="3" spans="1:46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4"/>
      <c r="AK3" s="34"/>
      <c r="AL3" s="34"/>
      <c r="AM3" s="34"/>
      <c r="AN3" s="34"/>
      <c r="AO3" s="34"/>
      <c r="AP3" s="35"/>
      <c r="AQ3" s="32"/>
      <c r="AR3" s="26"/>
      <c r="AT3" s="31"/>
    </row>
    <row r="4" spans="1:46" ht="135" customHeight="1" x14ac:dyDescent="0.25">
      <c r="Q4" s="36"/>
      <c r="R4" s="37"/>
      <c r="S4" s="82" t="s">
        <v>31</v>
      </c>
      <c r="T4" s="82" t="s">
        <v>51</v>
      </c>
      <c r="U4" s="38"/>
      <c r="V4" s="39" t="s">
        <v>32</v>
      </c>
      <c r="W4" s="39" t="s">
        <v>104</v>
      </c>
      <c r="X4" s="39" t="s">
        <v>115</v>
      </c>
      <c r="Y4" s="39" t="s">
        <v>129</v>
      </c>
      <c r="Z4" s="39" t="s">
        <v>151</v>
      </c>
      <c r="AA4" s="39" t="s">
        <v>167</v>
      </c>
      <c r="AB4" s="39" t="s">
        <v>189</v>
      </c>
      <c r="AC4" s="39" t="s">
        <v>194</v>
      </c>
      <c r="AD4" s="39" t="s">
        <v>203</v>
      </c>
      <c r="AE4" s="39" t="s">
        <v>214</v>
      </c>
      <c r="AF4" s="39" t="s">
        <v>234</v>
      </c>
      <c r="AG4" s="39" t="s">
        <v>241</v>
      </c>
      <c r="AH4" s="39"/>
      <c r="AI4" s="39"/>
      <c r="AJ4" s="40" t="s">
        <v>34</v>
      </c>
      <c r="AK4" s="40" t="s">
        <v>35</v>
      </c>
      <c r="AL4" s="40" t="s">
        <v>36</v>
      </c>
      <c r="AM4" s="40" t="s">
        <v>37</v>
      </c>
      <c r="AN4" s="40" t="s">
        <v>38</v>
      </c>
      <c r="AO4" s="40" t="s">
        <v>39</v>
      </c>
      <c r="AP4" s="40" t="s">
        <v>40</v>
      </c>
      <c r="AQ4" s="41"/>
      <c r="AR4" s="36"/>
      <c r="AT4" s="82" t="s">
        <v>27</v>
      </c>
    </row>
    <row r="5" spans="1:46" x14ac:dyDescent="0.25">
      <c r="Q5" s="43"/>
      <c r="R5" s="44"/>
      <c r="S5" s="88">
        <f t="shared" ref="S5:S16" ca="1" si="0">SUM(AJ5:AN5)+AP5 + T5</f>
        <v>90</v>
      </c>
      <c r="T5" s="83">
        <f t="array" aca="1" ref="T5" ca="1">SUM(LARGE(V5:AH5,ROW(INDIRECT("1:8"))))</f>
        <v>80</v>
      </c>
      <c r="U5" s="67" t="s">
        <v>16</v>
      </c>
      <c r="V5" s="75">
        <v>0</v>
      </c>
      <c r="W5" s="94">
        <v>10</v>
      </c>
      <c r="X5" s="94">
        <v>10</v>
      </c>
      <c r="Y5" s="94">
        <v>10</v>
      </c>
      <c r="Z5" s="94">
        <v>0</v>
      </c>
      <c r="AA5" s="94">
        <v>10</v>
      </c>
      <c r="AB5" s="94">
        <v>10</v>
      </c>
      <c r="AC5" s="94">
        <v>10</v>
      </c>
      <c r="AD5" s="94">
        <v>0</v>
      </c>
      <c r="AE5" s="94">
        <v>0</v>
      </c>
      <c r="AF5" s="94">
        <v>10</v>
      </c>
      <c r="AG5" s="94">
        <v>10</v>
      </c>
      <c r="AH5" s="92">
        <v>0</v>
      </c>
      <c r="AI5" s="76"/>
      <c r="AJ5" s="45">
        <v>5</v>
      </c>
      <c r="AK5" s="45"/>
      <c r="AL5" s="45"/>
      <c r="AM5" s="45"/>
      <c r="AN5" s="45"/>
      <c r="AO5" s="85">
        <f t="shared" ref="AO5:AO16" si="1">SUM(AJ5:AN5)</f>
        <v>5</v>
      </c>
      <c r="AP5" s="45">
        <v>5</v>
      </c>
      <c r="AQ5" s="32"/>
      <c r="AR5" s="43"/>
      <c r="AT5" s="88">
        <f t="shared" ref="AT5:AT16" si="2">SUM(V5:AG5)</f>
        <v>80</v>
      </c>
    </row>
    <row r="6" spans="1:46" x14ac:dyDescent="0.25">
      <c r="Q6" s="43"/>
      <c r="R6" s="44"/>
      <c r="S6" s="88">
        <f t="shared" ca="1" si="0"/>
        <v>89</v>
      </c>
      <c r="T6" s="83">
        <f t="array" aca="1" ref="T6" ca="1">SUM(LARGE(V6:AH6,ROW(INDIRECT("1:8"))))</f>
        <v>74</v>
      </c>
      <c r="U6" s="65" t="s">
        <v>41</v>
      </c>
      <c r="V6" s="77">
        <v>10</v>
      </c>
      <c r="W6" s="94">
        <v>9</v>
      </c>
      <c r="X6" s="94">
        <v>9</v>
      </c>
      <c r="Y6" s="94">
        <v>9</v>
      </c>
      <c r="Z6" s="94">
        <v>10</v>
      </c>
      <c r="AA6" s="94">
        <v>9</v>
      </c>
      <c r="AB6" s="94">
        <v>9</v>
      </c>
      <c r="AC6" s="94">
        <v>9</v>
      </c>
      <c r="AD6" s="94">
        <v>0</v>
      </c>
      <c r="AE6" s="94">
        <v>0</v>
      </c>
      <c r="AF6" s="94">
        <v>0</v>
      </c>
      <c r="AG6" s="94">
        <v>9</v>
      </c>
      <c r="AH6" s="92">
        <v>0</v>
      </c>
      <c r="AI6" s="48"/>
      <c r="AJ6" s="49"/>
      <c r="AK6" s="49"/>
      <c r="AL6" s="49">
        <v>5</v>
      </c>
      <c r="AM6" s="49"/>
      <c r="AN6" s="49">
        <v>5</v>
      </c>
      <c r="AO6" s="85">
        <f t="shared" si="1"/>
        <v>10</v>
      </c>
      <c r="AP6" s="49">
        <v>5</v>
      </c>
      <c r="AQ6" s="32"/>
      <c r="AR6" s="43"/>
      <c r="AT6" s="88">
        <f t="shared" si="2"/>
        <v>83</v>
      </c>
    </row>
    <row r="7" spans="1:46" x14ac:dyDescent="0.25">
      <c r="Q7" s="43"/>
      <c r="R7" s="44"/>
      <c r="S7" s="88">
        <f t="shared" ca="1" si="0"/>
        <v>73</v>
      </c>
      <c r="T7" s="83">
        <f t="array" aca="1" ref="T7" ca="1">SUM(LARGE(V7:AH7,ROW(INDIRECT("1:8"))))</f>
        <v>68</v>
      </c>
      <c r="U7" s="66" t="s">
        <v>11</v>
      </c>
      <c r="V7" s="77">
        <v>9</v>
      </c>
      <c r="W7" s="94">
        <v>8</v>
      </c>
      <c r="X7" s="94">
        <v>8</v>
      </c>
      <c r="Y7" s="94">
        <v>8</v>
      </c>
      <c r="Z7" s="94">
        <v>9</v>
      </c>
      <c r="AA7" s="94">
        <v>7</v>
      </c>
      <c r="AB7" s="94">
        <v>6</v>
      </c>
      <c r="AC7" s="94">
        <v>8</v>
      </c>
      <c r="AD7" s="94">
        <v>10</v>
      </c>
      <c r="AE7" s="94">
        <v>8</v>
      </c>
      <c r="AF7" s="94">
        <v>7</v>
      </c>
      <c r="AG7" s="94">
        <v>7</v>
      </c>
      <c r="AH7" s="92">
        <v>0</v>
      </c>
      <c r="AI7" s="48"/>
      <c r="AJ7" s="49"/>
      <c r="AK7" s="49"/>
      <c r="AL7" s="49"/>
      <c r="AM7" s="49"/>
      <c r="AN7" s="49"/>
      <c r="AO7" s="85">
        <f t="shared" si="1"/>
        <v>0</v>
      </c>
      <c r="AP7" s="49">
        <v>5</v>
      </c>
      <c r="AQ7" s="32"/>
      <c r="AR7" s="43"/>
      <c r="AT7" s="88">
        <f t="shared" si="2"/>
        <v>95</v>
      </c>
    </row>
    <row r="8" spans="1:46" x14ac:dyDescent="0.25">
      <c r="Q8" s="43"/>
      <c r="R8" s="44"/>
      <c r="S8" s="88">
        <f t="shared" ca="1" si="0"/>
        <v>49</v>
      </c>
      <c r="T8" s="83">
        <f t="array" aca="1" ref="T8" ca="1">SUM(LARGE(V8:AH8,ROW(INDIRECT("1:8"))))</f>
        <v>39</v>
      </c>
      <c r="U8" s="66" t="s">
        <v>52</v>
      </c>
      <c r="V8" s="77">
        <v>0</v>
      </c>
      <c r="W8" s="94">
        <v>0</v>
      </c>
      <c r="X8" s="94">
        <v>0</v>
      </c>
      <c r="Y8" s="94">
        <v>0</v>
      </c>
      <c r="Z8" s="94">
        <v>0</v>
      </c>
      <c r="AA8" s="94">
        <v>8</v>
      </c>
      <c r="AB8" s="94">
        <v>8</v>
      </c>
      <c r="AC8" s="94">
        <v>6</v>
      </c>
      <c r="AD8" s="94">
        <v>0</v>
      </c>
      <c r="AE8" s="94">
        <v>0</v>
      </c>
      <c r="AF8" s="94">
        <v>9</v>
      </c>
      <c r="AG8" s="94">
        <v>8</v>
      </c>
      <c r="AH8" s="92">
        <v>0</v>
      </c>
      <c r="AI8" s="48"/>
      <c r="AJ8" s="49">
        <v>5</v>
      </c>
      <c r="AK8" s="49"/>
      <c r="AL8" s="49">
        <v>5</v>
      </c>
      <c r="AM8" s="49"/>
      <c r="AN8" s="49"/>
      <c r="AO8" s="85">
        <f t="shared" si="1"/>
        <v>10</v>
      </c>
      <c r="AP8" s="49"/>
      <c r="AQ8" s="32"/>
      <c r="AR8" s="43"/>
      <c r="AT8" s="88">
        <f t="shared" si="2"/>
        <v>39</v>
      </c>
    </row>
    <row r="9" spans="1:46" x14ac:dyDescent="0.25">
      <c r="Q9" s="43"/>
      <c r="R9" s="44"/>
      <c r="S9" s="88">
        <f t="shared" ca="1" si="0"/>
        <v>31</v>
      </c>
      <c r="T9" s="83">
        <f t="array" aca="1" ref="T9" ca="1">SUM(LARGE(V9:AH9,ROW(INDIRECT("1:8"))))</f>
        <v>31</v>
      </c>
      <c r="U9" s="50" t="s">
        <v>42</v>
      </c>
      <c r="V9" s="77">
        <v>8</v>
      </c>
      <c r="W9" s="94">
        <v>0</v>
      </c>
      <c r="X9" s="94">
        <v>7</v>
      </c>
      <c r="Y9" s="94">
        <v>0</v>
      </c>
      <c r="Z9" s="94">
        <v>0</v>
      </c>
      <c r="AA9" s="94">
        <v>0</v>
      </c>
      <c r="AB9" s="94">
        <v>0</v>
      </c>
      <c r="AC9" s="94">
        <v>7</v>
      </c>
      <c r="AD9" s="94">
        <v>0</v>
      </c>
      <c r="AE9" s="94">
        <v>9</v>
      </c>
      <c r="AF9" s="94">
        <v>0</v>
      </c>
      <c r="AG9" s="94">
        <v>0</v>
      </c>
      <c r="AH9" s="92">
        <v>0</v>
      </c>
      <c r="AI9" s="48"/>
      <c r="AJ9" s="49"/>
      <c r="AK9" s="49"/>
      <c r="AL9" s="49"/>
      <c r="AM9" s="49"/>
      <c r="AN9" s="49"/>
      <c r="AO9" s="85">
        <f t="shared" si="1"/>
        <v>0</v>
      </c>
      <c r="AP9" s="49"/>
      <c r="AQ9" s="32"/>
      <c r="AR9" s="43"/>
      <c r="AT9" s="88">
        <f t="shared" si="2"/>
        <v>31</v>
      </c>
    </row>
    <row r="10" spans="1:46" x14ac:dyDescent="0.25">
      <c r="Q10" s="43"/>
      <c r="R10" s="44"/>
      <c r="S10" s="88">
        <f t="shared" ca="1" si="0"/>
        <v>22</v>
      </c>
      <c r="T10" s="83">
        <f t="array" aca="1" ref="T10" ca="1">SUM(LARGE(V10:AH10,ROW(INDIRECT("1:8"))))</f>
        <v>22</v>
      </c>
      <c r="U10" s="65" t="s">
        <v>53</v>
      </c>
      <c r="V10" s="77">
        <v>0</v>
      </c>
      <c r="W10" s="94">
        <v>0</v>
      </c>
      <c r="X10" s="94">
        <v>0</v>
      </c>
      <c r="Y10" s="94">
        <v>7</v>
      </c>
      <c r="Z10" s="94">
        <v>0</v>
      </c>
      <c r="AA10" s="94">
        <v>0</v>
      </c>
      <c r="AB10" s="94">
        <v>7</v>
      </c>
      <c r="AC10" s="94">
        <v>0</v>
      </c>
      <c r="AD10" s="94">
        <v>0</v>
      </c>
      <c r="AE10" s="94">
        <v>0</v>
      </c>
      <c r="AF10" s="94">
        <v>8</v>
      </c>
      <c r="AG10" s="94">
        <v>0</v>
      </c>
      <c r="AH10" s="92">
        <v>0</v>
      </c>
      <c r="AI10" s="48"/>
      <c r="AJ10" s="49"/>
      <c r="AK10" s="49"/>
      <c r="AL10" s="49"/>
      <c r="AM10" s="49"/>
      <c r="AN10" s="49"/>
      <c r="AO10" s="85">
        <f t="shared" si="1"/>
        <v>0</v>
      </c>
      <c r="AP10" s="49"/>
      <c r="AQ10" s="32"/>
      <c r="AR10" s="43"/>
      <c r="AT10" s="88">
        <f t="shared" si="2"/>
        <v>22</v>
      </c>
    </row>
    <row r="11" spans="1:46" x14ac:dyDescent="0.25">
      <c r="Q11" s="43"/>
      <c r="R11" s="44"/>
      <c r="S11" s="88">
        <f t="shared" ca="1" si="0"/>
        <v>18</v>
      </c>
      <c r="T11" s="83">
        <f t="array" aca="1" ref="T11" ca="1">SUM(LARGE(V11:AH11,ROW(INDIRECT("1:8"))))</f>
        <v>18</v>
      </c>
      <c r="U11" s="47" t="s">
        <v>48</v>
      </c>
      <c r="V11" s="77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5</v>
      </c>
      <c r="AC11" s="94">
        <v>0</v>
      </c>
      <c r="AD11" s="94">
        <v>0</v>
      </c>
      <c r="AE11" s="94">
        <v>7</v>
      </c>
      <c r="AF11" s="94">
        <v>6</v>
      </c>
      <c r="AG11" s="94">
        <v>0</v>
      </c>
      <c r="AH11" s="92">
        <v>0</v>
      </c>
      <c r="AI11" s="48"/>
      <c r="AJ11" s="49"/>
      <c r="AK11" s="49"/>
      <c r="AL11" s="49"/>
      <c r="AM11" s="49"/>
      <c r="AN11" s="49"/>
      <c r="AO11" s="85">
        <f t="shared" si="1"/>
        <v>0</v>
      </c>
      <c r="AP11" s="49"/>
      <c r="AQ11" s="32"/>
      <c r="AR11" s="43"/>
      <c r="AT11" s="88">
        <f t="shared" si="2"/>
        <v>18</v>
      </c>
    </row>
    <row r="12" spans="1:46" x14ac:dyDescent="0.25">
      <c r="Q12" s="43"/>
      <c r="R12" s="44"/>
      <c r="S12" s="88">
        <f t="shared" ca="1" si="0"/>
        <v>17</v>
      </c>
      <c r="T12" s="83">
        <f t="array" aca="1" ref="T12" ca="1">SUM(LARGE(V12:AH12,ROW(INDIRECT("1:8"))))</f>
        <v>17</v>
      </c>
      <c r="U12" s="65" t="s">
        <v>13</v>
      </c>
      <c r="V12" s="77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6</v>
      </c>
      <c r="AF12" s="94">
        <v>5</v>
      </c>
      <c r="AG12" s="94">
        <v>6</v>
      </c>
      <c r="AH12" s="92">
        <v>0</v>
      </c>
      <c r="AI12" s="48"/>
      <c r="AJ12" s="49"/>
      <c r="AK12" s="49"/>
      <c r="AL12" s="49"/>
      <c r="AM12" s="49"/>
      <c r="AN12" s="49"/>
      <c r="AO12" s="85">
        <f t="shared" si="1"/>
        <v>0</v>
      </c>
      <c r="AP12" s="49"/>
      <c r="AQ12" s="32"/>
      <c r="AR12" s="43"/>
      <c r="AT12" s="88">
        <f t="shared" si="2"/>
        <v>17</v>
      </c>
    </row>
    <row r="13" spans="1:46" x14ac:dyDescent="0.25">
      <c r="Q13" s="43"/>
      <c r="R13" s="44"/>
      <c r="S13" s="88">
        <f t="shared" ca="1" si="0"/>
        <v>14</v>
      </c>
      <c r="T13" s="83">
        <f t="array" aca="1" ref="T13" ca="1">SUM(LARGE(V13:AH13,ROW(INDIRECT("1:8"))))</f>
        <v>14</v>
      </c>
      <c r="U13" s="47" t="s">
        <v>50</v>
      </c>
      <c r="V13" s="77">
        <v>7</v>
      </c>
      <c r="W13" s="94">
        <v>7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2">
        <v>0</v>
      </c>
      <c r="AI13" s="48"/>
      <c r="AJ13" s="49"/>
      <c r="AK13" s="49"/>
      <c r="AL13" s="49"/>
      <c r="AM13" s="49"/>
      <c r="AN13" s="49"/>
      <c r="AO13" s="85">
        <f t="shared" si="1"/>
        <v>0</v>
      </c>
      <c r="AP13" s="49"/>
      <c r="AQ13" s="32"/>
      <c r="AR13" s="43"/>
      <c r="AT13" s="88">
        <f t="shared" si="2"/>
        <v>14</v>
      </c>
    </row>
    <row r="14" spans="1:46" x14ac:dyDescent="0.25">
      <c r="Q14" s="43"/>
      <c r="R14" s="44"/>
      <c r="S14" s="88">
        <f t="shared" ca="1" si="0"/>
        <v>13</v>
      </c>
      <c r="T14" s="83">
        <f t="array" aca="1" ref="T14" ca="1">SUM(LARGE(V14:AH14,ROW(INDIRECT("1:8"))))</f>
        <v>13</v>
      </c>
      <c r="U14" s="50" t="s">
        <v>46</v>
      </c>
      <c r="V14" s="77">
        <v>0</v>
      </c>
      <c r="W14" s="94">
        <v>0</v>
      </c>
      <c r="X14" s="94">
        <v>0</v>
      </c>
      <c r="Y14" s="94">
        <v>0</v>
      </c>
      <c r="Z14" s="94">
        <v>8</v>
      </c>
      <c r="AA14" s="94">
        <v>0</v>
      </c>
      <c r="AB14" s="94">
        <v>0</v>
      </c>
      <c r="AC14" s="94">
        <v>5</v>
      </c>
      <c r="AD14" s="94">
        <v>0</v>
      </c>
      <c r="AE14" s="94">
        <v>0</v>
      </c>
      <c r="AF14" s="94">
        <v>0</v>
      </c>
      <c r="AG14" s="94">
        <v>0</v>
      </c>
      <c r="AH14" s="92">
        <v>0</v>
      </c>
      <c r="AI14" s="48"/>
      <c r="AJ14" s="49"/>
      <c r="AK14" s="49"/>
      <c r="AL14" s="49"/>
      <c r="AM14" s="49"/>
      <c r="AN14" s="49"/>
      <c r="AO14" s="85">
        <f t="shared" si="1"/>
        <v>0</v>
      </c>
      <c r="AP14" s="49"/>
      <c r="AQ14" s="32"/>
      <c r="AR14" s="43"/>
      <c r="AT14" s="88">
        <f t="shared" si="2"/>
        <v>13</v>
      </c>
    </row>
    <row r="15" spans="1:46" x14ac:dyDescent="0.25">
      <c r="Q15" s="43"/>
      <c r="R15" s="44"/>
      <c r="S15" s="88">
        <f t="shared" ca="1" si="0"/>
        <v>10</v>
      </c>
      <c r="T15" s="83">
        <f t="array" aca="1" ref="T15" ca="1">SUM(LARGE(V15:AH15,ROW(INDIRECT("1:8"))))</f>
        <v>10</v>
      </c>
      <c r="U15" s="65" t="s">
        <v>17</v>
      </c>
      <c r="V15" s="77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10</v>
      </c>
      <c r="AF15" s="94">
        <v>0</v>
      </c>
      <c r="AG15" s="94">
        <v>0</v>
      </c>
      <c r="AH15" s="92">
        <v>0</v>
      </c>
      <c r="AI15" s="48"/>
      <c r="AJ15" s="49"/>
      <c r="AK15" s="49"/>
      <c r="AL15" s="49"/>
      <c r="AM15" s="49"/>
      <c r="AN15" s="49"/>
      <c r="AO15" s="85">
        <f t="shared" si="1"/>
        <v>0</v>
      </c>
      <c r="AP15" s="49"/>
      <c r="AQ15" s="32"/>
      <c r="AR15" s="43"/>
      <c r="AT15" s="88">
        <f t="shared" si="2"/>
        <v>10</v>
      </c>
    </row>
    <row r="16" spans="1:46" x14ac:dyDescent="0.25">
      <c r="Q16" s="43"/>
      <c r="R16" s="44"/>
      <c r="S16" s="88">
        <f t="shared" ca="1" si="0"/>
        <v>5</v>
      </c>
      <c r="T16" s="83">
        <f t="array" aca="1" ref="T16" ca="1">SUM(LARGE(V16:AH16,ROW(INDIRECT("1:8"))))</f>
        <v>5</v>
      </c>
      <c r="U16" s="47" t="s">
        <v>14</v>
      </c>
      <c r="V16" s="77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5</v>
      </c>
      <c r="AH16" s="92">
        <v>0</v>
      </c>
      <c r="AI16" s="48"/>
      <c r="AJ16" s="49"/>
      <c r="AK16" s="49"/>
      <c r="AL16" s="49"/>
      <c r="AM16" s="49"/>
      <c r="AN16" s="49"/>
      <c r="AO16" s="85">
        <f t="shared" si="1"/>
        <v>0</v>
      </c>
      <c r="AP16" s="49"/>
      <c r="AQ16" s="32"/>
      <c r="AR16" s="43"/>
      <c r="AT16" s="88">
        <f t="shared" si="2"/>
        <v>5</v>
      </c>
    </row>
    <row r="17" spans="2:46" x14ac:dyDescent="0.25">
      <c r="Q17" s="43"/>
      <c r="R17" s="44"/>
      <c r="S17" s="46"/>
      <c r="T17" s="46"/>
      <c r="U17" s="47"/>
      <c r="V17" s="77"/>
      <c r="W17" s="48"/>
      <c r="X17" s="48"/>
      <c r="Y17" s="48"/>
      <c r="Z17" s="48"/>
      <c r="AA17" s="48"/>
      <c r="AB17" s="48"/>
      <c r="AC17" s="46"/>
      <c r="AD17" s="48"/>
      <c r="AE17" s="46"/>
      <c r="AF17" s="48"/>
      <c r="AG17" s="48"/>
      <c r="AH17" s="48"/>
      <c r="AI17" s="48"/>
      <c r="AJ17" s="49"/>
      <c r="AK17" s="49"/>
      <c r="AL17" s="49"/>
      <c r="AM17" s="49"/>
      <c r="AN17" s="49"/>
      <c r="AO17" s="49"/>
      <c r="AP17" s="49"/>
      <c r="AQ17" s="32"/>
      <c r="AR17" s="43"/>
      <c r="AT17" s="46"/>
    </row>
    <row r="18" spans="2:46" ht="7.2" customHeight="1" x14ac:dyDescent="0.25">
      <c r="Q18" s="26"/>
      <c r="R18" s="31"/>
      <c r="S18" s="31"/>
      <c r="T18" s="31"/>
      <c r="U18" s="31"/>
      <c r="V18" s="32"/>
      <c r="W18" s="33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4"/>
      <c r="AK18" s="34"/>
      <c r="AL18" s="34"/>
      <c r="AM18" s="34"/>
      <c r="AN18" s="34"/>
      <c r="AO18" s="34"/>
      <c r="AP18" s="35"/>
      <c r="AQ18" s="32"/>
      <c r="AR18" s="26"/>
      <c r="AT18" s="31"/>
    </row>
    <row r="19" spans="2:46" ht="8.25" customHeight="1" x14ac:dyDescent="0.25">
      <c r="Q19" s="26"/>
      <c r="R19" s="26"/>
      <c r="S19" s="26"/>
      <c r="T19" s="26"/>
      <c r="U19" s="26"/>
      <c r="V19" s="27"/>
      <c r="W19" s="28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9"/>
      <c r="AK19" s="29"/>
      <c r="AL19" s="29"/>
      <c r="AM19" s="29"/>
      <c r="AN19" s="29"/>
      <c r="AO19" s="29"/>
      <c r="AP19" s="30"/>
      <c r="AQ19" s="27"/>
      <c r="AR19" s="26"/>
      <c r="AT19" s="26"/>
    </row>
    <row r="22" spans="2:46" ht="15.45" customHeight="1" x14ac:dyDescent="0.25">
      <c r="F22" s="24"/>
      <c r="H22" s="25"/>
      <c r="I22" s="25"/>
      <c r="J22" s="25"/>
      <c r="K22" s="25"/>
    </row>
    <row r="23" spans="2:46" ht="6.6" customHeight="1" x14ac:dyDescent="0.25">
      <c r="B23" s="27"/>
      <c r="C23" s="27"/>
      <c r="D23" s="27"/>
      <c r="E23" s="27"/>
      <c r="F23" s="27"/>
      <c r="G23" s="29"/>
      <c r="H23" s="27"/>
      <c r="I23" s="26"/>
      <c r="J23" s="26"/>
      <c r="K23" s="26"/>
      <c r="L23" s="26"/>
    </row>
    <row r="24" spans="2:46" ht="12" customHeight="1" x14ac:dyDescent="0.25">
      <c r="B24" s="27"/>
      <c r="C24" s="32"/>
      <c r="D24" s="32" t="s">
        <v>56</v>
      </c>
      <c r="E24" s="32"/>
      <c r="F24" s="32"/>
      <c r="G24" s="34"/>
      <c r="H24" s="32"/>
      <c r="I24" s="31"/>
      <c r="J24" s="31"/>
      <c r="K24" s="31"/>
      <c r="L24" s="26"/>
    </row>
    <row r="25" spans="2:46" ht="20.399999999999999" x14ac:dyDescent="0.25">
      <c r="B25" s="52"/>
      <c r="C25" s="53"/>
      <c r="D25" s="54" t="s">
        <v>26</v>
      </c>
      <c r="E25" s="54" t="s">
        <v>2</v>
      </c>
      <c r="F25" s="54" t="s">
        <v>27</v>
      </c>
      <c r="G25" s="54" t="s">
        <v>28</v>
      </c>
      <c r="H25" s="54" t="s">
        <v>29</v>
      </c>
      <c r="I25" s="54" t="s">
        <v>30</v>
      </c>
      <c r="J25" s="55" t="s">
        <v>31</v>
      </c>
      <c r="K25" s="56"/>
      <c r="L25" s="57"/>
    </row>
    <row r="26" spans="2:46" ht="12.9" customHeight="1" x14ac:dyDescent="0.25">
      <c r="B26" s="58"/>
      <c r="C26" s="59"/>
      <c r="D26" s="60">
        <v>1</v>
      </c>
      <c r="E26" s="61" t="str">
        <f>U5</f>
        <v>Andrew Newton</v>
      </c>
      <c r="F26" s="76">
        <f>AT5</f>
        <v>80</v>
      </c>
      <c r="G26" s="76">
        <f t="shared" ref="G26:G37" si="3">AO5+AP5</f>
        <v>10</v>
      </c>
      <c r="H26" s="76">
        <f t="shared" ref="H26:H37" si="4">COUNTIF(V5:AH5,"&lt;&gt;"&amp;"")-COUNTIF(V5:AH5,"=0")</f>
        <v>8</v>
      </c>
      <c r="I26" s="81">
        <f t="shared" ref="I26:I37" ca="1" si="5">T5</f>
        <v>80</v>
      </c>
      <c r="J26" s="86">
        <f t="shared" ref="J26:J37" ca="1" si="6">S5</f>
        <v>90</v>
      </c>
      <c r="K26" s="62"/>
      <c r="L26" s="63"/>
    </row>
    <row r="27" spans="2:46" ht="12.9" customHeight="1" x14ac:dyDescent="0.25">
      <c r="B27" s="58"/>
      <c r="C27" s="59"/>
      <c r="D27" s="64">
        <v>2</v>
      </c>
      <c r="E27" s="61" t="str">
        <f t="shared" ref="E27:E37" si="7">U6</f>
        <v>Damian Stanley</v>
      </c>
      <c r="F27" s="76">
        <f t="shared" ref="F27:F37" si="8">AT6</f>
        <v>83</v>
      </c>
      <c r="G27" s="76">
        <f t="shared" si="3"/>
        <v>15</v>
      </c>
      <c r="H27" s="76">
        <f t="shared" si="4"/>
        <v>9</v>
      </c>
      <c r="I27" s="81">
        <f t="shared" ca="1" si="5"/>
        <v>74</v>
      </c>
      <c r="J27" s="86">
        <f t="shared" ca="1" si="6"/>
        <v>89</v>
      </c>
      <c r="K27" s="62"/>
      <c r="L27" s="63"/>
    </row>
    <row r="28" spans="2:46" ht="12.9" customHeight="1" x14ac:dyDescent="0.25">
      <c r="B28" s="58"/>
      <c r="C28" s="59"/>
      <c r="D28" s="64">
        <v>3</v>
      </c>
      <c r="E28" s="61" t="str">
        <f t="shared" si="7"/>
        <v>Mark Emmett</v>
      </c>
      <c r="F28" s="76">
        <f t="shared" si="8"/>
        <v>95</v>
      </c>
      <c r="G28" s="76">
        <f t="shared" si="3"/>
        <v>5</v>
      </c>
      <c r="H28" s="76">
        <f t="shared" si="4"/>
        <v>12</v>
      </c>
      <c r="I28" s="81">
        <f t="shared" ca="1" si="5"/>
        <v>68</v>
      </c>
      <c r="J28" s="86">
        <f t="shared" ca="1" si="6"/>
        <v>73</v>
      </c>
      <c r="K28" s="62"/>
      <c r="L28" s="63"/>
    </row>
    <row r="29" spans="2:46" ht="12.9" customHeight="1" x14ac:dyDescent="0.25">
      <c r="B29" s="58"/>
      <c r="C29" s="59"/>
      <c r="D29" s="64">
        <v>4</v>
      </c>
      <c r="E29" s="61" t="str">
        <f t="shared" si="7"/>
        <v>Kevin Parrey</v>
      </c>
      <c r="F29" s="76">
        <f t="shared" si="8"/>
        <v>39</v>
      </c>
      <c r="G29" s="76">
        <f t="shared" si="3"/>
        <v>10</v>
      </c>
      <c r="H29" s="76">
        <f t="shared" si="4"/>
        <v>5</v>
      </c>
      <c r="I29" s="81">
        <f t="shared" ca="1" si="5"/>
        <v>39</v>
      </c>
      <c r="J29" s="86">
        <f t="shared" ca="1" si="6"/>
        <v>49</v>
      </c>
      <c r="K29" s="62"/>
      <c r="L29" s="63"/>
    </row>
    <row r="30" spans="2:46" ht="12.9" customHeight="1" x14ac:dyDescent="0.25">
      <c r="B30" s="58"/>
      <c r="C30" s="59"/>
      <c r="D30" s="64">
        <v>5</v>
      </c>
      <c r="E30" s="61" t="str">
        <f t="shared" si="7"/>
        <v>John Gulliver</v>
      </c>
      <c r="F30" s="76">
        <f t="shared" si="8"/>
        <v>31</v>
      </c>
      <c r="G30" s="76">
        <f t="shared" si="3"/>
        <v>0</v>
      </c>
      <c r="H30" s="76">
        <f t="shared" si="4"/>
        <v>4</v>
      </c>
      <c r="I30" s="81">
        <f t="shared" ca="1" si="5"/>
        <v>31</v>
      </c>
      <c r="J30" s="86">
        <f t="shared" ca="1" si="6"/>
        <v>31</v>
      </c>
      <c r="K30" s="62"/>
      <c r="L30" s="63"/>
    </row>
    <row r="31" spans="2:46" ht="12.9" customHeight="1" x14ac:dyDescent="0.25">
      <c r="B31" s="58"/>
      <c r="C31" s="59"/>
      <c r="D31" s="64">
        <v>6</v>
      </c>
      <c r="E31" s="61" t="str">
        <f t="shared" si="7"/>
        <v>Dan Adams</v>
      </c>
      <c r="F31" s="76">
        <f t="shared" si="8"/>
        <v>22</v>
      </c>
      <c r="G31" s="76">
        <f t="shared" si="3"/>
        <v>0</v>
      </c>
      <c r="H31" s="76">
        <f t="shared" si="4"/>
        <v>3</v>
      </c>
      <c r="I31" s="81">
        <f t="shared" ca="1" si="5"/>
        <v>22</v>
      </c>
      <c r="J31" s="86">
        <f t="shared" ca="1" si="6"/>
        <v>22</v>
      </c>
      <c r="K31" s="62"/>
      <c r="L31" s="63"/>
    </row>
    <row r="32" spans="2:46" ht="12.9" customHeight="1" x14ac:dyDescent="0.25">
      <c r="B32" s="58"/>
      <c r="C32" s="59"/>
      <c r="D32" s="64">
        <v>6</v>
      </c>
      <c r="E32" s="61" t="str">
        <f t="shared" si="7"/>
        <v>Joseph Lynch</v>
      </c>
      <c r="F32" s="76">
        <f t="shared" si="8"/>
        <v>18</v>
      </c>
      <c r="G32" s="76">
        <f t="shared" si="3"/>
        <v>0</v>
      </c>
      <c r="H32" s="76">
        <f t="shared" si="4"/>
        <v>3</v>
      </c>
      <c r="I32" s="81">
        <f t="shared" ca="1" si="5"/>
        <v>18</v>
      </c>
      <c r="J32" s="86">
        <f t="shared" ca="1" si="6"/>
        <v>18</v>
      </c>
      <c r="K32" s="62"/>
      <c r="L32" s="63"/>
    </row>
    <row r="33" spans="2:12" ht="12.9" customHeight="1" x14ac:dyDescent="0.25">
      <c r="B33" s="58"/>
      <c r="C33" s="59"/>
      <c r="D33" s="64">
        <v>7</v>
      </c>
      <c r="E33" s="61" t="str">
        <f t="shared" si="7"/>
        <v>Darren Readman</v>
      </c>
      <c r="F33" s="76">
        <f t="shared" si="8"/>
        <v>17</v>
      </c>
      <c r="G33" s="76">
        <f t="shared" si="3"/>
        <v>0</v>
      </c>
      <c r="H33" s="76">
        <f t="shared" si="4"/>
        <v>3</v>
      </c>
      <c r="I33" s="81">
        <f t="shared" ca="1" si="5"/>
        <v>17</v>
      </c>
      <c r="J33" s="86">
        <f t="shared" ca="1" si="6"/>
        <v>17</v>
      </c>
      <c r="K33" s="62"/>
      <c r="L33" s="63"/>
    </row>
    <row r="34" spans="2:12" ht="12.9" customHeight="1" x14ac:dyDescent="0.25">
      <c r="B34" s="58"/>
      <c r="C34" s="59"/>
      <c r="D34" s="64">
        <v>8</v>
      </c>
      <c r="E34" s="61" t="str">
        <f t="shared" si="7"/>
        <v>Mark Barker</v>
      </c>
      <c r="F34" s="76">
        <f t="shared" si="8"/>
        <v>14</v>
      </c>
      <c r="G34" s="76">
        <f t="shared" si="3"/>
        <v>0</v>
      </c>
      <c r="H34" s="76">
        <f t="shared" si="4"/>
        <v>2</v>
      </c>
      <c r="I34" s="81">
        <f t="shared" ca="1" si="5"/>
        <v>14</v>
      </c>
      <c r="J34" s="86">
        <f t="shared" ca="1" si="6"/>
        <v>14</v>
      </c>
      <c r="K34" s="62"/>
      <c r="L34" s="63"/>
    </row>
    <row r="35" spans="2:12" ht="12.9" customHeight="1" x14ac:dyDescent="0.25">
      <c r="B35" s="58"/>
      <c r="C35" s="59"/>
      <c r="D35" s="64">
        <v>9</v>
      </c>
      <c r="E35" s="61" t="str">
        <f t="shared" si="7"/>
        <v>Adam Scragg</v>
      </c>
      <c r="F35" s="76">
        <f t="shared" si="8"/>
        <v>13</v>
      </c>
      <c r="G35" s="76">
        <f t="shared" si="3"/>
        <v>0</v>
      </c>
      <c r="H35" s="76">
        <f t="shared" si="4"/>
        <v>2</v>
      </c>
      <c r="I35" s="81">
        <f t="shared" ca="1" si="5"/>
        <v>13</v>
      </c>
      <c r="J35" s="86">
        <f t="shared" ca="1" si="6"/>
        <v>13</v>
      </c>
      <c r="K35" s="62"/>
      <c r="L35" s="63"/>
    </row>
    <row r="36" spans="2:12" ht="12.9" customHeight="1" x14ac:dyDescent="0.25">
      <c r="B36" s="58"/>
      <c r="C36" s="59"/>
      <c r="D36" s="64">
        <v>10</v>
      </c>
      <c r="E36" s="61" t="str">
        <f t="shared" si="7"/>
        <v>Charlie Pughe</v>
      </c>
      <c r="F36" s="76">
        <f t="shared" si="8"/>
        <v>10</v>
      </c>
      <c r="G36" s="76">
        <f t="shared" si="3"/>
        <v>0</v>
      </c>
      <c r="H36" s="76">
        <f t="shared" si="4"/>
        <v>1</v>
      </c>
      <c r="I36" s="81">
        <f t="shared" ca="1" si="5"/>
        <v>10</v>
      </c>
      <c r="J36" s="86">
        <f t="shared" ca="1" si="6"/>
        <v>10</v>
      </c>
      <c r="K36" s="62"/>
      <c r="L36" s="63"/>
    </row>
    <row r="37" spans="2:12" ht="12.9" customHeight="1" x14ac:dyDescent="0.25">
      <c r="B37" s="58"/>
      <c r="C37" s="59"/>
      <c r="D37" s="64">
        <v>11</v>
      </c>
      <c r="E37" s="61" t="str">
        <f t="shared" si="7"/>
        <v>Berwyn Prichard-Jones</v>
      </c>
      <c r="F37" s="76">
        <f t="shared" si="8"/>
        <v>5</v>
      </c>
      <c r="G37" s="76">
        <f t="shared" si="3"/>
        <v>0</v>
      </c>
      <c r="H37" s="76">
        <f t="shared" si="4"/>
        <v>1</v>
      </c>
      <c r="I37" s="81">
        <f t="shared" ca="1" si="5"/>
        <v>5</v>
      </c>
      <c r="J37" s="86">
        <f t="shared" ca="1" si="6"/>
        <v>5</v>
      </c>
      <c r="K37" s="62"/>
      <c r="L37" s="63"/>
    </row>
    <row r="38" spans="2:12" ht="6.75" customHeight="1" x14ac:dyDescent="0.25">
      <c r="B38" s="27"/>
      <c r="C38" s="32"/>
      <c r="D38" s="32"/>
      <c r="E38" s="32"/>
      <c r="F38" s="32"/>
      <c r="G38" s="34"/>
      <c r="H38" s="32"/>
      <c r="I38" s="31"/>
      <c r="J38" s="31"/>
      <c r="K38" s="31"/>
      <c r="L38" s="26"/>
    </row>
    <row r="39" spans="2:12" ht="7.2" customHeight="1" x14ac:dyDescent="0.25">
      <c r="B39" s="27"/>
      <c r="C39" s="27"/>
      <c r="D39" s="27"/>
      <c r="E39" s="27"/>
      <c r="F39" s="27"/>
      <c r="G39" s="29"/>
      <c r="H39" s="27"/>
      <c r="I39" s="26"/>
      <c r="J39" s="26"/>
      <c r="K39" s="26"/>
      <c r="L39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C80-D4C8-4D02-A90A-DB6F274A46F8}">
  <dimension ref="B1:AT75"/>
  <sheetViews>
    <sheetView tabSelected="1" topLeftCell="A19" zoomScale="80" zoomScaleNormal="80" workbookViewId="0">
      <selection activeCell="U67" sqref="U67"/>
    </sheetView>
  </sheetViews>
  <sheetFormatPr defaultRowHeight="13.2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1" max="21" width="21.88671875" customWidth="1"/>
    <col min="22" max="42" width="3.109375" customWidth="1"/>
    <col min="43" max="44" width="1.5546875" customWidth="1"/>
  </cols>
  <sheetData>
    <row r="1" spans="17:46" ht="12.9" customHeight="1" x14ac:dyDescent="0.25"/>
    <row r="2" spans="17:46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9"/>
      <c r="AC2" s="29"/>
      <c r="AD2" s="29"/>
      <c r="AE2" s="29"/>
      <c r="AF2" s="29"/>
      <c r="AG2" s="29"/>
      <c r="AH2" s="29"/>
      <c r="AI2" s="27"/>
      <c r="AJ2" s="29"/>
      <c r="AK2" s="29"/>
      <c r="AL2" s="29"/>
      <c r="AM2" s="29"/>
      <c r="AN2" s="29"/>
      <c r="AO2" s="29"/>
      <c r="AP2" s="30"/>
      <c r="AQ2" s="27"/>
      <c r="AR2" s="27"/>
      <c r="AT2" s="26"/>
    </row>
    <row r="3" spans="17:46" ht="8.25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4"/>
      <c r="AC3" s="34"/>
      <c r="AD3" s="34"/>
      <c r="AE3" s="34"/>
      <c r="AF3" s="34"/>
      <c r="AG3" s="34"/>
      <c r="AH3" s="34"/>
      <c r="AI3" s="32"/>
      <c r="AJ3" s="34"/>
      <c r="AK3" s="34"/>
      <c r="AL3" s="34"/>
      <c r="AM3" s="34"/>
      <c r="AN3" s="34"/>
      <c r="AO3" s="34"/>
      <c r="AP3" s="35"/>
      <c r="AQ3" s="32"/>
      <c r="AR3" s="27"/>
      <c r="AT3" s="31"/>
    </row>
    <row r="4" spans="17:46" ht="139.5" customHeight="1" x14ac:dyDescent="0.25">
      <c r="Q4" s="36"/>
      <c r="R4" s="37"/>
      <c r="S4" s="82" t="s">
        <v>31</v>
      </c>
      <c r="T4" s="82" t="s">
        <v>51</v>
      </c>
      <c r="U4" s="38"/>
      <c r="V4" s="39" t="s">
        <v>32</v>
      </c>
      <c r="W4" s="39" t="s">
        <v>104</v>
      </c>
      <c r="X4" s="39" t="s">
        <v>115</v>
      </c>
      <c r="Y4" s="39" t="s">
        <v>129</v>
      </c>
      <c r="Z4" s="39" t="s">
        <v>151</v>
      </c>
      <c r="AA4" s="39" t="s">
        <v>167</v>
      </c>
      <c r="AB4" s="39" t="s">
        <v>189</v>
      </c>
      <c r="AC4" s="39" t="s">
        <v>194</v>
      </c>
      <c r="AD4" s="39" t="s">
        <v>203</v>
      </c>
      <c r="AE4" s="39" t="s">
        <v>214</v>
      </c>
      <c r="AF4" s="39" t="s">
        <v>234</v>
      </c>
      <c r="AG4" s="39" t="s">
        <v>241</v>
      </c>
      <c r="AH4" s="39"/>
      <c r="AI4" s="39"/>
      <c r="AJ4" s="40" t="s">
        <v>19</v>
      </c>
      <c r="AK4" s="40" t="s">
        <v>20</v>
      </c>
      <c r="AL4" s="40" t="s">
        <v>21</v>
      </c>
      <c r="AM4" s="40" t="s">
        <v>22</v>
      </c>
      <c r="AN4" s="40" t="s">
        <v>23</v>
      </c>
      <c r="AO4" s="40" t="s">
        <v>24</v>
      </c>
      <c r="AP4" s="40" t="s">
        <v>25</v>
      </c>
      <c r="AQ4" s="41"/>
      <c r="AR4" s="42"/>
      <c r="AT4" s="82" t="s">
        <v>27</v>
      </c>
    </row>
    <row r="5" spans="17:46" ht="12.9" customHeight="1" x14ac:dyDescent="0.25">
      <c r="Q5" s="43"/>
      <c r="R5" s="44"/>
      <c r="S5" s="87">
        <f t="shared" ref="S5:S33" ca="1" si="0">T5+AO5+AP5</f>
        <v>90</v>
      </c>
      <c r="T5" s="80">
        <f t="array" aca="1" ref="T5" ca="1">SUM(LARGE(V5:AH5,ROW(INDIRECT("1:8"))))</f>
        <v>75</v>
      </c>
      <c r="U5" s="47" t="s">
        <v>33</v>
      </c>
      <c r="V5" s="46">
        <v>10</v>
      </c>
      <c r="W5" s="46">
        <v>10</v>
      </c>
      <c r="X5" s="46">
        <v>8</v>
      </c>
      <c r="Y5" s="46">
        <v>9</v>
      </c>
      <c r="Z5" s="46">
        <v>10</v>
      </c>
      <c r="AA5" s="46">
        <v>9</v>
      </c>
      <c r="AB5" s="46">
        <v>9</v>
      </c>
      <c r="AC5" s="46">
        <v>0</v>
      </c>
      <c r="AD5" s="46">
        <v>0</v>
      </c>
      <c r="AE5" s="46">
        <v>0</v>
      </c>
      <c r="AF5" s="46">
        <v>10</v>
      </c>
      <c r="AG5" s="46">
        <v>0</v>
      </c>
      <c r="AH5" s="93">
        <v>0</v>
      </c>
      <c r="AI5" s="46"/>
      <c r="AJ5" s="49"/>
      <c r="AK5" s="49"/>
      <c r="AL5" s="49">
        <v>5</v>
      </c>
      <c r="AM5" s="49"/>
      <c r="AN5" s="49">
        <v>5</v>
      </c>
      <c r="AO5" s="84">
        <f t="shared" ref="AO5:AO33" si="1">SUM(AJ5:AN5)</f>
        <v>10</v>
      </c>
      <c r="AP5" s="49">
        <v>5</v>
      </c>
      <c r="AQ5" s="32"/>
      <c r="AR5" s="27"/>
      <c r="AT5" s="87">
        <f t="shared" ref="AT5:AT33" si="2">SUM(V5:AG5)</f>
        <v>75</v>
      </c>
    </row>
    <row r="6" spans="17:46" ht="12.9" customHeight="1" x14ac:dyDescent="0.25">
      <c r="Q6" s="43"/>
      <c r="R6" s="44"/>
      <c r="S6" s="87">
        <f t="shared" ca="1" si="0"/>
        <v>35</v>
      </c>
      <c r="T6" s="80">
        <f t="array" aca="1" ref="T6" ca="1">SUM(LARGE(V6:AH6,ROW(INDIRECT("1:8"))))</f>
        <v>30</v>
      </c>
      <c r="U6" s="47" t="s">
        <v>147</v>
      </c>
      <c r="V6" s="46">
        <v>0</v>
      </c>
      <c r="W6" s="46">
        <v>0</v>
      </c>
      <c r="X6" s="46">
        <v>0</v>
      </c>
      <c r="Y6" s="46">
        <v>0</v>
      </c>
      <c r="Z6" s="46">
        <v>8</v>
      </c>
      <c r="AA6" s="46">
        <v>7</v>
      </c>
      <c r="AB6" s="46">
        <v>0</v>
      </c>
      <c r="AC6" s="46">
        <v>0</v>
      </c>
      <c r="AD6" s="46">
        <v>0</v>
      </c>
      <c r="AE6" s="46">
        <v>7</v>
      </c>
      <c r="AF6" s="46">
        <v>8</v>
      </c>
      <c r="AG6" s="46">
        <v>0</v>
      </c>
      <c r="AH6" s="93">
        <v>0</v>
      </c>
      <c r="AI6" s="46"/>
      <c r="AJ6" s="49"/>
      <c r="AK6" s="49"/>
      <c r="AL6" s="49">
        <v>5</v>
      </c>
      <c r="AM6" s="49"/>
      <c r="AN6" s="49"/>
      <c r="AO6" s="84">
        <f t="shared" si="1"/>
        <v>5</v>
      </c>
      <c r="AP6" s="49"/>
      <c r="AQ6" s="32"/>
      <c r="AR6" s="27"/>
      <c r="AT6" s="87">
        <f t="shared" si="2"/>
        <v>30</v>
      </c>
    </row>
    <row r="7" spans="17:46" ht="12.9" customHeight="1" x14ac:dyDescent="0.25">
      <c r="Q7" s="43"/>
      <c r="R7" s="44"/>
      <c r="S7" s="87">
        <f t="shared" ca="1" si="0"/>
        <v>27</v>
      </c>
      <c r="T7" s="80">
        <f t="array" aca="1" ref="T7" ca="1">SUM(LARGE(V7:AH7,ROW(INDIRECT("1:8"))))</f>
        <v>27</v>
      </c>
      <c r="U7" s="47" t="s">
        <v>76</v>
      </c>
      <c r="V7" s="46">
        <v>0</v>
      </c>
      <c r="W7" s="46">
        <v>7</v>
      </c>
      <c r="X7" s="46">
        <v>5</v>
      </c>
      <c r="Y7" s="46">
        <v>0</v>
      </c>
      <c r="Z7" s="46">
        <v>6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9</v>
      </c>
      <c r="AH7" s="93">
        <v>0</v>
      </c>
      <c r="AI7" s="51"/>
      <c r="AJ7" s="49"/>
      <c r="AK7" s="49"/>
      <c r="AL7" s="49"/>
      <c r="AM7" s="49"/>
      <c r="AN7" s="49"/>
      <c r="AO7" s="84">
        <f t="shared" si="1"/>
        <v>0</v>
      </c>
      <c r="AP7" s="49"/>
      <c r="AQ7" s="32"/>
      <c r="AR7" s="27"/>
      <c r="AT7" s="87">
        <f t="shared" si="2"/>
        <v>27</v>
      </c>
    </row>
    <row r="8" spans="17:46" ht="12.9" customHeight="1" x14ac:dyDescent="0.25">
      <c r="Q8" s="43"/>
      <c r="R8" s="44"/>
      <c r="S8" s="87">
        <f t="shared" ca="1" si="0"/>
        <v>26</v>
      </c>
      <c r="T8" s="80">
        <f t="array" aca="1" ref="T8" ca="1">SUM(LARGE(V8:AH8,ROW(INDIRECT("1:8"))))</f>
        <v>26</v>
      </c>
      <c r="U8" s="50" t="s">
        <v>90</v>
      </c>
      <c r="V8" s="46">
        <v>0</v>
      </c>
      <c r="W8" s="46">
        <v>8</v>
      </c>
      <c r="X8" s="46">
        <v>0</v>
      </c>
      <c r="Y8" s="46">
        <v>8</v>
      </c>
      <c r="Z8" s="46">
        <v>7</v>
      </c>
      <c r="AA8" s="46">
        <v>0</v>
      </c>
      <c r="AB8" s="46">
        <v>3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93">
        <v>0</v>
      </c>
      <c r="AI8" s="46"/>
      <c r="AJ8" s="49"/>
      <c r="AK8" s="49"/>
      <c r="AL8" s="49"/>
      <c r="AM8" s="49"/>
      <c r="AN8" s="49"/>
      <c r="AO8" s="84">
        <f t="shared" si="1"/>
        <v>0</v>
      </c>
      <c r="AP8" s="49"/>
      <c r="AQ8" s="32"/>
      <c r="AR8" s="27"/>
      <c r="AT8" s="87">
        <f t="shared" si="2"/>
        <v>26</v>
      </c>
    </row>
    <row r="9" spans="17:46" ht="12.9" customHeight="1" x14ac:dyDescent="0.25">
      <c r="Q9" s="43"/>
      <c r="R9" s="44"/>
      <c r="S9" s="87">
        <f t="shared" ca="1" si="0"/>
        <v>23</v>
      </c>
      <c r="T9" s="80">
        <f t="array" aca="1" ref="T9" ca="1">SUM(LARGE(V9:AH9,ROW(INDIRECT("1:8"))))</f>
        <v>23</v>
      </c>
      <c r="U9" s="47" t="s">
        <v>145</v>
      </c>
      <c r="V9" s="46">
        <v>0</v>
      </c>
      <c r="W9" s="46">
        <v>0</v>
      </c>
      <c r="X9" s="46">
        <v>0</v>
      </c>
      <c r="Y9" s="46">
        <v>0</v>
      </c>
      <c r="Z9" s="46">
        <v>9</v>
      </c>
      <c r="AA9" s="46">
        <v>8</v>
      </c>
      <c r="AB9" s="46">
        <v>0</v>
      </c>
      <c r="AC9" s="46">
        <v>0</v>
      </c>
      <c r="AD9" s="46">
        <v>0</v>
      </c>
      <c r="AE9" s="46">
        <v>0</v>
      </c>
      <c r="AF9" s="46">
        <v>6</v>
      </c>
      <c r="AG9" s="46">
        <v>0</v>
      </c>
      <c r="AH9" s="93">
        <v>0</v>
      </c>
      <c r="AI9" s="46"/>
      <c r="AJ9" s="49"/>
      <c r="AK9" s="49"/>
      <c r="AL9" s="49"/>
      <c r="AM9" s="49"/>
      <c r="AN9" s="49"/>
      <c r="AO9" s="84">
        <f t="shared" si="1"/>
        <v>0</v>
      </c>
      <c r="AP9" s="49"/>
      <c r="AQ9" s="32"/>
      <c r="AR9" s="27"/>
      <c r="AT9" s="87">
        <f t="shared" si="2"/>
        <v>23</v>
      </c>
    </row>
    <row r="10" spans="17:46" ht="12.9" customHeight="1" x14ac:dyDescent="0.25">
      <c r="Q10" s="43"/>
      <c r="R10" s="44"/>
      <c r="S10" s="87">
        <f t="shared" ca="1" si="0"/>
        <v>21</v>
      </c>
      <c r="T10" s="80">
        <f t="array" aca="1" ref="T10" ca="1">SUM(LARGE(V10:AH10,ROW(INDIRECT("1:8"))))</f>
        <v>21</v>
      </c>
      <c r="U10" s="47" t="s">
        <v>12</v>
      </c>
      <c r="V10" s="46">
        <v>8</v>
      </c>
      <c r="W10" s="46">
        <v>0</v>
      </c>
      <c r="X10" s="46">
        <v>0</v>
      </c>
      <c r="Y10" s="46">
        <v>0</v>
      </c>
      <c r="Z10" s="46">
        <v>5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8</v>
      </c>
      <c r="AH10" s="93">
        <v>0</v>
      </c>
      <c r="AI10" s="46"/>
      <c r="AJ10" s="49"/>
      <c r="AK10" s="49"/>
      <c r="AL10" s="49"/>
      <c r="AM10" s="49"/>
      <c r="AN10" s="49"/>
      <c r="AO10" s="84">
        <f t="shared" si="1"/>
        <v>0</v>
      </c>
      <c r="AP10" s="49"/>
      <c r="AQ10" s="32"/>
      <c r="AR10" s="27"/>
      <c r="AT10" s="87">
        <f t="shared" si="2"/>
        <v>21</v>
      </c>
    </row>
    <row r="11" spans="17:46" ht="12.9" customHeight="1" x14ac:dyDescent="0.25">
      <c r="Q11" s="43"/>
      <c r="R11" s="44"/>
      <c r="S11" s="87">
        <f t="shared" ca="1" si="0"/>
        <v>20</v>
      </c>
      <c r="T11" s="80">
        <f t="array" aca="1" ref="T11" ca="1">SUM(LARGE(V11:AH11,ROW(INDIRECT("1:8"))))</f>
        <v>20</v>
      </c>
      <c r="U11" s="47" t="s">
        <v>171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10</v>
      </c>
      <c r="AC11" s="46">
        <v>0</v>
      </c>
      <c r="AD11" s="46">
        <v>0</v>
      </c>
      <c r="AE11" s="46">
        <v>10</v>
      </c>
      <c r="AF11" s="46">
        <v>0</v>
      </c>
      <c r="AG11" s="46">
        <v>0</v>
      </c>
      <c r="AH11" s="93">
        <v>0</v>
      </c>
      <c r="AI11" s="46"/>
      <c r="AJ11" s="49"/>
      <c r="AK11" s="49"/>
      <c r="AL11" s="49"/>
      <c r="AM11" s="49"/>
      <c r="AN11" s="49"/>
      <c r="AO11" s="84">
        <f t="shared" si="1"/>
        <v>0</v>
      </c>
      <c r="AP11" s="49"/>
      <c r="AQ11" s="32"/>
      <c r="AR11" s="27"/>
      <c r="AT11" s="87">
        <f t="shared" si="2"/>
        <v>20</v>
      </c>
    </row>
    <row r="12" spans="17:46" ht="12.9" customHeight="1" x14ac:dyDescent="0.25">
      <c r="Q12" s="43"/>
      <c r="R12" s="44"/>
      <c r="S12" s="87">
        <f t="shared" ca="1" si="0"/>
        <v>19</v>
      </c>
      <c r="T12" s="80">
        <f t="array" aca="1" ref="T12" ca="1">SUM(LARGE(V12:AH12,ROW(INDIRECT("1:8"))))</f>
        <v>19</v>
      </c>
      <c r="U12" s="47" t="s">
        <v>109</v>
      </c>
      <c r="V12" s="46">
        <v>0</v>
      </c>
      <c r="W12" s="46">
        <v>0</v>
      </c>
      <c r="X12" s="46">
        <v>9</v>
      </c>
      <c r="Y12" s="46">
        <v>10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93">
        <v>0</v>
      </c>
      <c r="AI12" s="46"/>
      <c r="AJ12" s="49"/>
      <c r="AK12" s="49"/>
      <c r="AL12" s="49"/>
      <c r="AM12" s="49"/>
      <c r="AN12" s="49"/>
      <c r="AO12" s="84">
        <f t="shared" si="1"/>
        <v>0</v>
      </c>
      <c r="AP12" s="49"/>
      <c r="AQ12" s="32"/>
      <c r="AR12" s="27"/>
      <c r="AT12" s="87">
        <f t="shared" si="2"/>
        <v>19</v>
      </c>
    </row>
    <row r="13" spans="17:46" ht="12.9" customHeight="1" x14ac:dyDescent="0.25">
      <c r="Q13" s="43"/>
      <c r="R13" s="44"/>
      <c r="S13" s="87">
        <f t="shared" ca="1" si="0"/>
        <v>19</v>
      </c>
      <c r="T13" s="80">
        <f t="array" aca="1" ref="T13" ca="1">SUM(LARGE(V13:AH13,ROW(INDIRECT("1:8"))))</f>
        <v>19</v>
      </c>
      <c r="U13" s="47" t="s">
        <v>154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10</v>
      </c>
      <c r="AB13" s="46">
        <v>0</v>
      </c>
      <c r="AC13" s="46">
        <v>0</v>
      </c>
      <c r="AD13" s="46">
        <v>0</v>
      </c>
      <c r="AE13" s="46">
        <v>9</v>
      </c>
      <c r="AF13" s="46">
        <v>0</v>
      </c>
      <c r="AG13" s="46">
        <v>0</v>
      </c>
      <c r="AH13" s="93">
        <v>0</v>
      </c>
      <c r="AI13" s="46"/>
      <c r="AJ13" s="49"/>
      <c r="AK13" s="49"/>
      <c r="AL13" s="49"/>
      <c r="AM13" s="49"/>
      <c r="AN13" s="49"/>
      <c r="AO13" s="84">
        <f t="shared" si="1"/>
        <v>0</v>
      </c>
      <c r="AP13" s="49"/>
      <c r="AQ13" s="32"/>
      <c r="AR13" s="27"/>
      <c r="AT13" s="87">
        <f t="shared" si="2"/>
        <v>19</v>
      </c>
    </row>
    <row r="14" spans="17:46" ht="12.9" customHeight="1" x14ac:dyDescent="0.25">
      <c r="Q14" s="43"/>
      <c r="R14" s="44"/>
      <c r="S14" s="87">
        <f t="shared" ca="1" si="0"/>
        <v>19</v>
      </c>
      <c r="T14" s="80">
        <f t="array" aca="1" ref="T14" ca="1">SUM(LARGE(V14:AH14,ROW(INDIRECT("1:8"))))</f>
        <v>14</v>
      </c>
      <c r="U14" s="47" t="s">
        <v>199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10</v>
      </c>
      <c r="AE14" s="46">
        <v>0</v>
      </c>
      <c r="AF14" s="46">
        <v>4</v>
      </c>
      <c r="AG14" s="46">
        <v>0</v>
      </c>
      <c r="AH14" s="93"/>
      <c r="AI14" s="46"/>
      <c r="AJ14" s="49"/>
      <c r="AK14" s="49"/>
      <c r="AL14" s="49">
        <v>5</v>
      </c>
      <c r="AM14" s="49"/>
      <c r="AN14" s="49"/>
      <c r="AO14" s="84">
        <f t="shared" si="1"/>
        <v>5</v>
      </c>
      <c r="AP14" s="49"/>
      <c r="AQ14" s="32"/>
      <c r="AR14" s="27"/>
      <c r="AT14" s="87">
        <f t="shared" si="2"/>
        <v>14</v>
      </c>
    </row>
    <row r="15" spans="17:46" ht="12.9" customHeight="1" x14ac:dyDescent="0.25">
      <c r="Q15" s="43"/>
      <c r="R15" s="44"/>
      <c r="S15" s="87">
        <f t="shared" ca="1" si="0"/>
        <v>18</v>
      </c>
      <c r="T15" s="80">
        <f t="array" aca="1" ref="T15" ca="1">SUM(LARGE(V15:AH15,ROW(INDIRECT("1:8"))))</f>
        <v>18</v>
      </c>
      <c r="U15" s="47" t="s">
        <v>88</v>
      </c>
      <c r="V15" s="46">
        <v>0</v>
      </c>
      <c r="W15" s="46">
        <v>9</v>
      </c>
      <c r="X15" s="46">
        <v>0</v>
      </c>
      <c r="Y15" s="46">
        <v>0</v>
      </c>
      <c r="Z15" s="46">
        <v>0</v>
      </c>
      <c r="AA15" s="46">
        <v>0</v>
      </c>
      <c r="AB15" s="46">
        <v>2</v>
      </c>
      <c r="AC15" s="46">
        <v>0</v>
      </c>
      <c r="AD15" s="46">
        <v>0</v>
      </c>
      <c r="AE15" s="46">
        <v>0</v>
      </c>
      <c r="AF15" s="46">
        <v>7</v>
      </c>
      <c r="AG15" s="46">
        <v>0</v>
      </c>
      <c r="AH15" s="93">
        <v>0</v>
      </c>
      <c r="AI15" s="46"/>
      <c r="AJ15" s="49"/>
      <c r="AK15" s="49"/>
      <c r="AL15" s="49"/>
      <c r="AM15" s="49"/>
      <c r="AN15" s="49"/>
      <c r="AO15" s="84">
        <f t="shared" si="1"/>
        <v>0</v>
      </c>
      <c r="AP15" s="49"/>
      <c r="AQ15" s="32"/>
      <c r="AR15" s="27"/>
      <c r="AT15" s="87">
        <f t="shared" si="2"/>
        <v>18</v>
      </c>
    </row>
    <row r="16" spans="17:46" ht="12.9" customHeight="1" x14ac:dyDescent="0.25">
      <c r="Q16" s="43"/>
      <c r="R16" s="44"/>
      <c r="S16" s="87">
        <f t="shared" ca="1" si="0"/>
        <v>13</v>
      </c>
      <c r="T16" s="80">
        <f t="array" aca="1" ref="T16" ca="1">SUM(LARGE(V16:AH16,ROW(INDIRECT("1:8"))))</f>
        <v>13</v>
      </c>
      <c r="U16" s="47" t="s">
        <v>111</v>
      </c>
      <c r="V16" s="46">
        <v>0</v>
      </c>
      <c r="W16" s="46">
        <v>0</v>
      </c>
      <c r="X16" s="46">
        <v>6</v>
      </c>
      <c r="Y16" s="46">
        <v>7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93">
        <v>0</v>
      </c>
      <c r="AI16" s="46"/>
      <c r="AJ16" s="49"/>
      <c r="AK16" s="49"/>
      <c r="AL16" s="49"/>
      <c r="AM16" s="49"/>
      <c r="AN16" s="49"/>
      <c r="AO16" s="84">
        <f t="shared" si="1"/>
        <v>0</v>
      </c>
      <c r="AP16" s="49"/>
      <c r="AQ16" s="32"/>
      <c r="AR16" s="27"/>
      <c r="AT16" s="87">
        <f t="shared" si="2"/>
        <v>13</v>
      </c>
    </row>
    <row r="17" spans="17:46" ht="12.9" customHeight="1" x14ac:dyDescent="0.25">
      <c r="Q17" s="43"/>
      <c r="R17" s="44"/>
      <c r="S17" s="87">
        <f t="shared" ca="1" si="0"/>
        <v>10</v>
      </c>
      <c r="T17" s="80">
        <f t="array" aca="1" ref="T17" ca="1">SUM(LARGE(V17:AH17,ROW(INDIRECT("1:8"))))</f>
        <v>10</v>
      </c>
      <c r="U17" s="50" t="s">
        <v>108</v>
      </c>
      <c r="V17" s="46">
        <v>0</v>
      </c>
      <c r="W17" s="46">
        <v>0</v>
      </c>
      <c r="X17" s="46">
        <v>10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0</v>
      </c>
      <c r="AH17" s="93">
        <v>0</v>
      </c>
      <c r="AI17" s="46"/>
      <c r="AJ17" s="49"/>
      <c r="AK17" s="49"/>
      <c r="AL17" s="49"/>
      <c r="AM17" s="49"/>
      <c r="AN17" s="49"/>
      <c r="AO17" s="84">
        <f t="shared" si="1"/>
        <v>0</v>
      </c>
      <c r="AP17" s="49"/>
      <c r="AQ17" s="32"/>
      <c r="AR17" s="27"/>
      <c r="AT17" s="87">
        <f t="shared" si="2"/>
        <v>10</v>
      </c>
    </row>
    <row r="18" spans="17:46" ht="12.9" customHeight="1" x14ac:dyDescent="0.25">
      <c r="Q18" s="43"/>
      <c r="R18" s="44"/>
      <c r="S18" s="87">
        <f t="shared" ca="1" si="0"/>
        <v>10</v>
      </c>
      <c r="T18" s="80">
        <f t="array" aca="1" ref="T18" ca="1">SUM(LARGE(V18:AH18,ROW(INDIRECT("1:8"))))</f>
        <v>10</v>
      </c>
      <c r="U18" s="47" t="s">
        <v>242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10</v>
      </c>
      <c r="AH18" s="93"/>
      <c r="AI18" s="46"/>
      <c r="AJ18" s="49"/>
      <c r="AK18" s="49"/>
      <c r="AL18" s="49"/>
      <c r="AM18" s="49"/>
      <c r="AN18" s="49"/>
      <c r="AO18" s="84">
        <f t="shared" si="1"/>
        <v>0</v>
      </c>
      <c r="AP18" s="49"/>
      <c r="AQ18" s="32"/>
      <c r="AR18" s="27"/>
      <c r="AT18" s="87">
        <f t="shared" si="2"/>
        <v>10</v>
      </c>
    </row>
    <row r="19" spans="17:46" ht="12.9" customHeight="1" x14ac:dyDescent="0.25">
      <c r="Q19" s="43"/>
      <c r="R19" s="44"/>
      <c r="S19" s="87">
        <f t="shared" ca="1" si="0"/>
        <v>9</v>
      </c>
      <c r="T19" s="80">
        <f t="array" aca="1" ref="T19" ca="1">SUM(LARGE(V19:AH19,ROW(INDIRECT("1:8"))))</f>
        <v>9</v>
      </c>
      <c r="U19" s="47" t="s">
        <v>61</v>
      </c>
      <c r="V19" s="46">
        <v>9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93">
        <v>0</v>
      </c>
      <c r="AI19" s="46"/>
      <c r="AJ19" s="49"/>
      <c r="AK19" s="49"/>
      <c r="AL19" s="49"/>
      <c r="AM19" s="49"/>
      <c r="AN19" s="49"/>
      <c r="AO19" s="84">
        <f t="shared" si="1"/>
        <v>0</v>
      </c>
      <c r="AP19" s="49"/>
      <c r="AQ19" s="32"/>
      <c r="AR19" s="27"/>
      <c r="AT19" s="87">
        <f t="shared" si="2"/>
        <v>9</v>
      </c>
    </row>
    <row r="20" spans="17:46" ht="12.9" customHeight="1" x14ac:dyDescent="0.25">
      <c r="Q20" s="43"/>
      <c r="R20" s="44"/>
      <c r="S20" s="87">
        <f t="shared" ca="1" si="0"/>
        <v>9</v>
      </c>
      <c r="T20" s="80">
        <f t="array" aca="1" ref="T20" ca="1">SUM(LARGE(V20:AH20,ROW(INDIRECT("1:8"))))</f>
        <v>9</v>
      </c>
      <c r="U20" s="47" t="s">
        <v>220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9</v>
      </c>
      <c r="AG20" s="46">
        <v>0</v>
      </c>
      <c r="AH20" s="93"/>
      <c r="AI20" s="46"/>
      <c r="AJ20" s="49"/>
      <c r="AK20" s="49"/>
      <c r="AL20" s="49"/>
      <c r="AM20" s="49"/>
      <c r="AN20" s="49"/>
      <c r="AO20" s="84">
        <f t="shared" si="1"/>
        <v>0</v>
      </c>
      <c r="AP20" s="49"/>
      <c r="AQ20" s="32"/>
      <c r="AR20" s="27"/>
      <c r="AT20" s="87">
        <f t="shared" si="2"/>
        <v>9</v>
      </c>
    </row>
    <row r="21" spans="17:46" ht="12.9" customHeight="1" x14ac:dyDescent="0.25">
      <c r="Q21" s="43"/>
      <c r="R21" s="44"/>
      <c r="S21" s="87">
        <f t="shared" ca="1" si="0"/>
        <v>8</v>
      </c>
      <c r="T21" s="80">
        <f t="array" aca="1" ref="T21" ca="1">SUM(LARGE(V21:AH21,ROW(INDIRECT("1:8"))))</f>
        <v>8</v>
      </c>
      <c r="U21" s="47" t="s">
        <v>172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8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93">
        <v>0</v>
      </c>
      <c r="AI21" s="46"/>
      <c r="AJ21" s="49"/>
      <c r="AK21" s="49"/>
      <c r="AL21" s="49"/>
      <c r="AM21" s="49"/>
      <c r="AN21" s="49"/>
      <c r="AO21" s="84">
        <f t="shared" si="1"/>
        <v>0</v>
      </c>
      <c r="AP21" s="49"/>
      <c r="AQ21" s="32"/>
      <c r="AR21" s="27"/>
      <c r="AT21" s="87">
        <f t="shared" si="2"/>
        <v>8</v>
      </c>
    </row>
    <row r="22" spans="17:46" ht="12.9" customHeight="1" x14ac:dyDescent="0.25">
      <c r="Q22" s="43"/>
      <c r="R22" s="44"/>
      <c r="S22" s="87">
        <f t="shared" ca="1" si="0"/>
        <v>8</v>
      </c>
      <c r="T22" s="80">
        <f t="array" aca="1" ref="T22" ca="1">SUM(LARGE(V22:AH22,ROW(INDIRECT("1:8"))))</f>
        <v>8</v>
      </c>
      <c r="U22" s="47" t="s">
        <v>209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8</v>
      </c>
      <c r="AF22" s="46">
        <v>0</v>
      </c>
      <c r="AG22" s="46">
        <v>0</v>
      </c>
      <c r="AH22" s="93"/>
      <c r="AI22" s="46"/>
      <c r="AJ22" s="49"/>
      <c r="AK22" s="49"/>
      <c r="AL22" s="49"/>
      <c r="AM22" s="49"/>
      <c r="AN22" s="49"/>
      <c r="AO22" s="84">
        <f t="shared" si="1"/>
        <v>0</v>
      </c>
      <c r="AP22" s="49"/>
      <c r="AQ22" s="32"/>
      <c r="AR22" s="27"/>
      <c r="AT22" s="87">
        <f t="shared" si="2"/>
        <v>8</v>
      </c>
    </row>
    <row r="23" spans="17:46" ht="12.9" customHeight="1" x14ac:dyDescent="0.25">
      <c r="Q23" s="43"/>
      <c r="R23" s="44"/>
      <c r="S23" s="87">
        <f t="shared" ca="1" si="0"/>
        <v>7</v>
      </c>
      <c r="T23" s="80">
        <f t="array" aca="1" ref="T23" ca="1">SUM(LARGE(V23:AH23,ROW(INDIRECT("1:8"))))</f>
        <v>7</v>
      </c>
      <c r="U23" s="47" t="s">
        <v>110</v>
      </c>
      <c r="V23" s="46">
        <v>0</v>
      </c>
      <c r="W23" s="46">
        <v>0</v>
      </c>
      <c r="X23" s="46">
        <v>7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93">
        <v>0</v>
      </c>
      <c r="AI23" s="46"/>
      <c r="AJ23" s="49"/>
      <c r="AK23" s="49"/>
      <c r="AL23" s="49"/>
      <c r="AM23" s="49"/>
      <c r="AN23" s="49"/>
      <c r="AO23" s="84">
        <f t="shared" si="1"/>
        <v>0</v>
      </c>
      <c r="AP23" s="49"/>
      <c r="AQ23" s="32"/>
      <c r="AR23" s="27"/>
      <c r="AT23" s="87">
        <f t="shared" si="2"/>
        <v>7</v>
      </c>
    </row>
    <row r="24" spans="17:46" ht="12.9" customHeight="1" x14ac:dyDescent="0.25">
      <c r="Q24" s="43"/>
      <c r="R24" s="44"/>
      <c r="S24" s="87">
        <f t="shared" ca="1" si="0"/>
        <v>7</v>
      </c>
      <c r="T24" s="80">
        <f t="array" aca="1" ref="T24" ca="1">SUM(LARGE(V24:AH24,ROW(INDIRECT("1:8"))))</f>
        <v>7</v>
      </c>
      <c r="U24" s="47" t="s">
        <v>173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7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93">
        <v>0</v>
      </c>
      <c r="AI24" s="46"/>
      <c r="AJ24" s="49"/>
      <c r="AK24" s="49"/>
      <c r="AL24" s="49"/>
      <c r="AM24" s="49"/>
      <c r="AN24" s="49"/>
      <c r="AO24" s="84">
        <f t="shared" si="1"/>
        <v>0</v>
      </c>
      <c r="AP24" s="49"/>
      <c r="AQ24" s="32"/>
      <c r="AR24" s="27"/>
      <c r="AT24" s="87">
        <f t="shared" si="2"/>
        <v>7</v>
      </c>
    </row>
    <row r="25" spans="17:46" ht="12.9" customHeight="1" x14ac:dyDescent="0.25">
      <c r="Q25" s="43"/>
      <c r="R25" s="44"/>
      <c r="S25" s="87">
        <f t="shared" ca="1" si="0"/>
        <v>6</v>
      </c>
      <c r="T25" s="80">
        <f t="array" aca="1" ref="T25" ca="1">SUM(LARGE(V25:AH25,ROW(INDIRECT("1:8"))))</f>
        <v>6</v>
      </c>
      <c r="U25" s="47" t="s">
        <v>174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6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93">
        <v>0</v>
      </c>
      <c r="AI25" s="46"/>
      <c r="AJ25" s="49"/>
      <c r="AK25" s="49"/>
      <c r="AL25" s="49"/>
      <c r="AM25" s="49"/>
      <c r="AN25" s="49"/>
      <c r="AO25" s="84">
        <f t="shared" si="1"/>
        <v>0</v>
      </c>
      <c r="AP25" s="49"/>
      <c r="AQ25" s="32"/>
      <c r="AR25" s="27"/>
      <c r="AT25" s="87">
        <f t="shared" si="2"/>
        <v>6</v>
      </c>
    </row>
    <row r="26" spans="17:46" ht="12.9" customHeight="1" x14ac:dyDescent="0.25">
      <c r="Q26" s="43"/>
      <c r="R26" s="44"/>
      <c r="S26" s="87">
        <f t="shared" ca="1" si="0"/>
        <v>5</v>
      </c>
      <c r="T26" s="80">
        <f t="array" aca="1" ref="T26" ca="1">SUM(LARGE(V26:AH26,ROW(INDIRECT("1:8"))))</f>
        <v>5</v>
      </c>
      <c r="U26" s="47" t="s">
        <v>176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5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93">
        <v>0</v>
      </c>
      <c r="AI26" s="46"/>
      <c r="AJ26" s="49"/>
      <c r="AK26" s="49"/>
      <c r="AL26" s="49"/>
      <c r="AM26" s="49"/>
      <c r="AN26" s="49"/>
      <c r="AO26" s="84">
        <f t="shared" si="1"/>
        <v>0</v>
      </c>
      <c r="AP26" s="49"/>
      <c r="AQ26" s="32"/>
      <c r="AR26" s="27"/>
      <c r="AT26" s="87">
        <f t="shared" si="2"/>
        <v>5</v>
      </c>
    </row>
    <row r="27" spans="17:46" ht="12.9" customHeight="1" x14ac:dyDescent="0.25">
      <c r="Q27" s="43"/>
      <c r="R27" s="44"/>
      <c r="S27" s="87">
        <f t="shared" ca="1" si="0"/>
        <v>5</v>
      </c>
      <c r="T27" s="80">
        <f t="array" aca="1" ref="T27" ca="1">SUM(LARGE(V27:AH27,ROW(INDIRECT("1:8"))))</f>
        <v>5</v>
      </c>
      <c r="U27" s="47" t="s">
        <v>222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5</v>
      </c>
      <c r="AG27" s="46">
        <v>0</v>
      </c>
      <c r="AH27" s="93"/>
      <c r="AI27" s="46"/>
      <c r="AJ27" s="49"/>
      <c r="AK27" s="49"/>
      <c r="AL27" s="49"/>
      <c r="AM27" s="49"/>
      <c r="AN27" s="49"/>
      <c r="AO27" s="84">
        <f t="shared" si="1"/>
        <v>0</v>
      </c>
      <c r="AP27" s="49"/>
      <c r="AQ27" s="32"/>
      <c r="AR27" s="27"/>
      <c r="AT27" s="87">
        <f t="shared" si="2"/>
        <v>5</v>
      </c>
    </row>
    <row r="28" spans="17:46" ht="12.9" customHeight="1" x14ac:dyDescent="0.25">
      <c r="Q28" s="43"/>
      <c r="R28" s="44"/>
      <c r="S28" s="87">
        <f t="shared" ca="1" si="0"/>
        <v>4</v>
      </c>
      <c r="T28" s="80">
        <f t="array" aca="1" ref="T28" ca="1">SUM(LARGE(V28:AH28,ROW(INDIRECT("1:8"))))</f>
        <v>4</v>
      </c>
      <c r="U28" s="47" t="s">
        <v>177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4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93">
        <v>0</v>
      </c>
      <c r="AI28" s="46"/>
      <c r="AJ28" s="49"/>
      <c r="AK28" s="49"/>
      <c r="AL28" s="49"/>
      <c r="AM28" s="49"/>
      <c r="AN28" s="49"/>
      <c r="AO28" s="84">
        <f t="shared" si="1"/>
        <v>0</v>
      </c>
      <c r="AP28" s="49"/>
      <c r="AQ28" s="32"/>
      <c r="AR28" s="27"/>
      <c r="AT28" s="87">
        <f t="shared" si="2"/>
        <v>4</v>
      </c>
    </row>
    <row r="29" spans="17:46" ht="12.9" customHeight="1" x14ac:dyDescent="0.25">
      <c r="Q29" s="43"/>
      <c r="R29" s="44"/>
      <c r="S29" s="87">
        <f t="shared" ca="1" si="0"/>
        <v>2</v>
      </c>
      <c r="T29" s="80">
        <f t="array" aca="1" ref="T29" ca="1">SUM(LARGE(V29:AH29,ROW(INDIRECT("1:8"))))</f>
        <v>2</v>
      </c>
      <c r="U29" s="47" t="s">
        <v>180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2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93"/>
      <c r="AI29" s="46"/>
      <c r="AJ29" s="49"/>
      <c r="AK29" s="49"/>
      <c r="AL29" s="49"/>
      <c r="AM29" s="49"/>
      <c r="AN29" s="49"/>
      <c r="AO29" s="84">
        <f t="shared" si="1"/>
        <v>0</v>
      </c>
      <c r="AP29" s="49"/>
      <c r="AQ29" s="32"/>
      <c r="AR29" s="27"/>
      <c r="AT29" s="87">
        <f t="shared" si="2"/>
        <v>2</v>
      </c>
    </row>
    <row r="30" spans="17:46" ht="12.9" customHeight="1" x14ac:dyDescent="0.25">
      <c r="Q30" s="43"/>
      <c r="R30" s="44"/>
      <c r="S30" s="87">
        <f t="shared" ca="1" si="0"/>
        <v>2</v>
      </c>
      <c r="T30" s="80">
        <f t="array" aca="1" ref="T30" ca="1">SUM(LARGE(V30:AH30,ROW(INDIRECT("1:8"))))</f>
        <v>2</v>
      </c>
      <c r="U30" s="47" t="s">
        <v>181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2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93"/>
      <c r="AI30" s="46"/>
      <c r="AJ30" s="49"/>
      <c r="AK30" s="49"/>
      <c r="AL30" s="49"/>
      <c r="AM30" s="49"/>
      <c r="AN30" s="49"/>
      <c r="AO30" s="84">
        <f t="shared" si="1"/>
        <v>0</v>
      </c>
      <c r="AP30" s="49"/>
      <c r="AQ30" s="32"/>
      <c r="AR30" s="27"/>
      <c r="AT30" s="87">
        <f t="shared" si="2"/>
        <v>2</v>
      </c>
    </row>
    <row r="31" spans="17:46" ht="12.9" customHeight="1" x14ac:dyDescent="0.25">
      <c r="Q31" s="43"/>
      <c r="R31" s="44"/>
      <c r="S31" s="87">
        <f t="shared" ca="1" si="0"/>
        <v>2</v>
      </c>
      <c r="T31" s="80">
        <f t="array" aca="1" ref="T31" ca="1">SUM(LARGE(V31:AH31,ROW(INDIRECT("1:8"))))</f>
        <v>2</v>
      </c>
      <c r="U31" s="47" t="s">
        <v>184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2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93"/>
      <c r="AI31" s="46"/>
      <c r="AJ31" s="49"/>
      <c r="AK31" s="49"/>
      <c r="AL31" s="49"/>
      <c r="AM31" s="49"/>
      <c r="AN31" s="49"/>
      <c r="AO31" s="84">
        <f t="shared" si="1"/>
        <v>0</v>
      </c>
      <c r="AP31" s="49"/>
      <c r="AQ31" s="32"/>
      <c r="AR31" s="27"/>
      <c r="AT31" s="87">
        <f t="shared" si="2"/>
        <v>2</v>
      </c>
    </row>
    <row r="32" spans="17:46" ht="12.9" customHeight="1" x14ac:dyDescent="0.25">
      <c r="Q32" s="43"/>
      <c r="R32" s="44"/>
      <c r="S32" s="87">
        <f t="shared" ca="1" si="0"/>
        <v>2</v>
      </c>
      <c r="T32" s="80">
        <f t="array" aca="1" ref="T32" ca="1">SUM(LARGE(V32:AH32,ROW(INDIRECT("1:8"))))</f>
        <v>2</v>
      </c>
      <c r="U32" s="47" t="s">
        <v>185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2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93"/>
      <c r="AI32" s="46"/>
      <c r="AJ32" s="49"/>
      <c r="AK32" s="49"/>
      <c r="AL32" s="49"/>
      <c r="AM32" s="49"/>
      <c r="AN32" s="49"/>
      <c r="AO32" s="84">
        <f t="shared" si="1"/>
        <v>0</v>
      </c>
      <c r="AP32" s="49"/>
      <c r="AQ32" s="32"/>
      <c r="AR32" s="27"/>
      <c r="AT32" s="87">
        <f t="shared" si="2"/>
        <v>2</v>
      </c>
    </row>
    <row r="33" spans="2:46" ht="12.9" customHeight="1" x14ac:dyDescent="0.25">
      <c r="Q33" s="43"/>
      <c r="R33" s="44"/>
      <c r="S33" s="87">
        <f t="shared" ca="1" si="0"/>
        <v>2</v>
      </c>
      <c r="T33" s="80">
        <f t="array" aca="1" ref="T33" ca="1">SUM(LARGE(V33:AH33,ROW(INDIRECT("1:8"))))</f>
        <v>2</v>
      </c>
      <c r="U33" s="47" t="s">
        <v>187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2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93"/>
      <c r="AI33" s="46"/>
      <c r="AJ33" s="49"/>
      <c r="AK33" s="49"/>
      <c r="AL33" s="49"/>
      <c r="AM33" s="49"/>
      <c r="AN33" s="49"/>
      <c r="AO33" s="84">
        <f t="shared" si="1"/>
        <v>0</v>
      </c>
      <c r="AP33" s="49"/>
      <c r="AQ33" s="32"/>
      <c r="AR33" s="27"/>
      <c r="AT33" s="87">
        <f t="shared" si="2"/>
        <v>2</v>
      </c>
    </row>
    <row r="34" spans="2:46" ht="12.9" customHeight="1" x14ac:dyDescent="0.25">
      <c r="Q34" s="43"/>
      <c r="R34" s="44"/>
      <c r="S34" s="68"/>
      <c r="T34" s="68"/>
      <c r="U34" s="47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9"/>
      <c r="AK34" s="49"/>
      <c r="AL34" s="49"/>
      <c r="AM34" s="49"/>
      <c r="AN34" s="49"/>
      <c r="AO34" s="49"/>
      <c r="AP34" s="49"/>
      <c r="AQ34" s="32"/>
      <c r="AR34" s="27"/>
      <c r="AT34" s="68"/>
    </row>
    <row r="35" spans="2:46" ht="8.25" customHeight="1" x14ac:dyDescent="0.25">
      <c r="Q35" s="26"/>
      <c r="R35" s="31"/>
      <c r="S35" s="31"/>
      <c r="T35" s="31"/>
      <c r="U35" s="31"/>
      <c r="V35" s="32"/>
      <c r="W35" s="33"/>
      <c r="X35" s="32"/>
      <c r="Y35" s="32"/>
      <c r="Z35" s="32"/>
      <c r="AA35" s="32"/>
      <c r="AB35" s="34"/>
      <c r="AC35" s="34"/>
      <c r="AD35" s="34"/>
      <c r="AE35" s="34"/>
      <c r="AF35" s="34"/>
      <c r="AG35" s="34"/>
      <c r="AH35" s="34"/>
      <c r="AI35" s="32"/>
      <c r="AJ35" s="34"/>
      <c r="AK35" s="34"/>
      <c r="AL35" s="34"/>
      <c r="AM35" s="34"/>
      <c r="AN35" s="34"/>
      <c r="AO35" s="34"/>
      <c r="AP35" s="35"/>
      <c r="AQ35" s="32"/>
      <c r="AR35" s="27"/>
      <c r="AT35" s="31"/>
    </row>
    <row r="36" spans="2:46" ht="8.25" customHeight="1" x14ac:dyDescent="0.25">
      <c r="Q36" s="26"/>
      <c r="R36" s="26"/>
      <c r="S36" s="26"/>
      <c r="T36" s="26"/>
      <c r="U36" s="26"/>
      <c r="V36" s="27"/>
      <c r="W36" s="28"/>
      <c r="X36" s="27"/>
      <c r="Y36" s="27"/>
      <c r="Z36" s="27"/>
      <c r="AA36" s="27"/>
      <c r="AB36" s="29"/>
      <c r="AC36" s="29"/>
      <c r="AD36" s="29"/>
      <c r="AE36" s="29"/>
      <c r="AF36" s="29"/>
      <c r="AG36" s="29"/>
      <c r="AH36" s="29"/>
      <c r="AI36" s="27"/>
      <c r="AJ36" s="29"/>
      <c r="AK36" s="29"/>
      <c r="AL36" s="29"/>
      <c r="AM36" s="29"/>
      <c r="AN36" s="29"/>
      <c r="AO36" s="29"/>
      <c r="AP36" s="30"/>
      <c r="AQ36" s="27"/>
      <c r="AR36" s="27"/>
      <c r="AT36" s="26"/>
    </row>
    <row r="37" spans="2:46" ht="12.9" customHeight="1" x14ac:dyDescent="0.25"/>
    <row r="38" spans="2:46" ht="12.9" customHeight="1" x14ac:dyDescent="0.25"/>
    <row r="39" spans="2:46" ht="8.25" customHeight="1" x14ac:dyDescent="0.25">
      <c r="B39" s="27"/>
      <c r="C39" s="27"/>
      <c r="D39" s="29"/>
      <c r="E39" s="27"/>
      <c r="F39" s="26"/>
      <c r="G39" s="30"/>
      <c r="H39" s="27"/>
      <c r="I39" s="26"/>
      <c r="J39" s="26"/>
      <c r="K39" s="26"/>
      <c r="L39" s="26"/>
    </row>
    <row r="40" spans="2:46" ht="8.25" customHeight="1" x14ac:dyDescent="0.25">
      <c r="B40" s="27"/>
      <c r="C40" s="32"/>
      <c r="D40" s="34" t="s">
        <v>58</v>
      </c>
      <c r="E40" s="32"/>
      <c r="F40" s="31"/>
      <c r="G40" s="35"/>
      <c r="H40" s="32"/>
      <c r="I40" s="31"/>
      <c r="J40" s="31"/>
      <c r="K40" s="31"/>
      <c r="L40" s="26"/>
    </row>
    <row r="41" spans="2:46" ht="25.65" customHeight="1" x14ac:dyDescent="0.25">
      <c r="B41" s="52"/>
      <c r="C41" s="53"/>
      <c r="D41" s="54" t="s">
        <v>26</v>
      </c>
      <c r="E41" s="54" t="s">
        <v>2</v>
      </c>
      <c r="F41" s="54" t="s">
        <v>27</v>
      </c>
      <c r="G41" s="54" t="s">
        <v>28</v>
      </c>
      <c r="H41" s="54" t="s">
        <v>29</v>
      </c>
      <c r="I41" s="54" t="s">
        <v>43</v>
      </c>
      <c r="J41" s="55" t="s">
        <v>31</v>
      </c>
      <c r="K41" s="56"/>
      <c r="L41" s="57"/>
    </row>
    <row r="42" spans="2:46" ht="12.9" customHeight="1" x14ac:dyDescent="0.25">
      <c r="B42" s="58"/>
      <c r="C42" s="59"/>
      <c r="D42" s="46">
        <v>1</v>
      </c>
      <c r="E42" s="47" t="str">
        <f>U5</f>
        <v>Tom Broughton</v>
      </c>
      <c r="F42" s="48">
        <f>AT5</f>
        <v>75</v>
      </c>
      <c r="G42" s="48">
        <f>AO5+AP5</f>
        <v>15</v>
      </c>
      <c r="H42" s="48">
        <f>COUNTIF(V5:AH5,"&lt;&gt;"&amp;"")-COUNTIF(V5:AH5,"=0")</f>
        <v>8</v>
      </c>
      <c r="I42" s="80">
        <f ca="1">T5</f>
        <v>75</v>
      </c>
      <c r="J42" s="87">
        <f ca="1">S5</f>
        <v>90</v>
      </c>
      <c r="K42" s="62"/>
      <c r="L42" s="63"/>
    </row>
    <row r="43" spans="2:46" ht="12.9" customHeight="1" x14ac:dyDescent="0.25">
      <c r="B43" s="58"/>
      <c r="C43" s="59"/>
      <c r="D43" s="46">
        <v>2</v>
      </c>
      <c r="E43" s="47" t="str">
        <f t="shared" ref="E43:E51" si="3">U6</f>
        <v>Adrian Parry</v>
      </c>
      <c r="F43" s="48">
        <f t="shared" ref="F43:F69" si="4">AT6</f>
        <v>30</v>
      </c>
      <c r="G43" s="48">
        <f t="shared" ref="G43:G51" si="5">AO6+AP6</f>
        <v>5</v>
      </c>
      <c r="H43" s="48">
        <f t="shared" ref="H43:H51" si="6">COUNTIF(V6:AH6,"&lt;&gt;"&amp;"")-COUNTIF(V6:AH6,"=0")</f>
        <v>4</v>
      </c>
      <c r="I43" s="80">
        <f t="shared" ref="I43:I51" ca="1" si="7">T6</f>
        <v>30</v>
      </c>
      <c r="J43" s="87">
        <f t="shared" ref="J43:J51" ca="1" si="8">S6</f>
        <v>35</v>
      </c>
      <c r="K43" s="62"/>
      <c r="L43" s="63"/>
    </row>
    <row r="44" spans="2:46" ht="12.9" customHeight="1" x14ac:dyDescent="0.25">
      <c r="B44" s="58"/>
      <c r="C44" s="59"/>
      <c r="D44" s="46">
        <v>3</v>
      </c>
      <c r="E44" s="47" t="str">
        <f t="shared" si="3"/>
        <v>Nick Shott</v>
      </c>
      <c r="F44" s="48">
        <f t="shared" si="4"/>
        <v>27</v>
      </c>
      <c r="G44" s="48">
        <f t="shared" si="5"/>
        <v>0</v>
      </c>
      <c r="H44" s="48">
        <f t="shared" si="6"/>
        <v>4</v>
      </c>
      <c r="I44" s="80">
        <f t="shared" ca="1" si="7"/>
        <v>27</v>
      </c>
      <c r="J44" s="87">
        <f t="shared" ca="1" si="8"/>
        <v>27</v>
      </c>
      <c r="K44" s="62"/>
      <c r="L44" s="63"/>
    </row>
    <row r="45" spans="2:46" ht="12.9" customHeight="1" x14ac:dyDescent="0.25">
      <c r="B45" s="58"/>
      <c r="C45" s="59"/>
      <c r="D45" s="46">
        <v>4</v>
      </c>
      <c r="E45" s="47" t="str">
        <f t="shared" si="3"/>
        <v>Nick Lowen</v>
      </c>
      <c r="F45" s="48">
        <f t="shared" si="4"/>
        <v>26</v>
      </c>
      <c r="G45" s="46">
        <f t="shared" si="5"/>
        <v>0</v>
      </c>
      <c r="H45" s="46">
        <f t="shared" si="6"/>
        <v>4</v>
      </c>
      <c r="I45" s="80">
        <f t="shared" ca="1" si="7"/>
        <v>26</v>
      </c>
      <c r="J45" s="87">
        <f t="shared" ca="1" si="8"/>
        <v>26</v>
      </c>
      <c r="K45" s="62"/>
      <c r="L45" s="63"/>
    </row>
    <row r="46" spans="2:46" ht="12.9" customHeight="1" x14ac:dyDescent="0.25">
      <c r="B46" s="58"/>
      <c r="C46" s="59"/>
      <c r="D46" s="46">
        <v>5</v>
      </c>
      <c r="E46" s="47" t="str">
        <f t="shared" si="3"/>
        <v>Christian Plumb</v>
      </c>
      <c r="F46" s="48">
        <f t="shared" si="4"/>
        <v>23</v>
      </c>
      <c r="G46" s="46">
        <f t="shared" si="5"/>
        <v>0</v>
      </c>
      <c r="H46" s="46">
        <f t="shared" si="6"/>
        <v>3</v>
      </c>
      <c r="I46" s="80">
        <f t="shared" ca="1" si="7"/>
        <v>23</v>
      </c>
      <c r="J46" s="87">
        <f t="shared" ca="1" si="8"/>
        <v>23</v>
      </c>
      <c r="K46" s="62"/>
      <c r="L46" s="63"/>
    </row>
    <row r="47" spans="2:46" ht="12.9" customHeight="1" x14ac:dyDescent="0.25">
      <c r="B47" s="58"/>
      <c r="C47" s="59"/>
      <c r="D47" s="46">
        <v>6</v>
      </c>
      <c r="E47" s="47" t="str">
        <f t="shared" si="3"/>
        <v>Reg Koster</v>
      </c>
      <c r="F47" s="48">
        <f t="shared" si="4"/>
        <v>21</v>
      </c>
      <c r="G47" s="46">
        <f t="shared" si="5"/>
        <v>0</v>
      </c>
      <c r="H47" s="46">
        <f t="shared" si="6"/>
        <v>3</v>
      </c>
      <c r="I47" s="80">
        <f t="shared" ca="1" si="7"/>
        <v>21</v>
      </c>
      <c r="J47" s="87">
        <f t="shared" ca="1" si="8"/>
        <v>21</v>
      </c>
      <c r="K47" s="62"/>
      <c r="L47" s="63"/>
    </row>
    <row r="48" spans="2:46" ht="12.9" customHeight="1" x14ac:dyDescent="0.25">
      <c r="B48" s="58"/>
      <c r="C48" s="59"/>
      <c r="D48" s="46">
        <v>7</v>
      </c>
      <c r="E48" s="47" t="str">
        <f t="shared" si="3"/>
        <v>Harry Pettingell</v>
      </c>
      <c r="F48" s="48">
        <f t="shared" si="4"/>
        <v>20</v>
      </c>
      <c r="G48" s="46">
        <f t="shared" si="5"/>
        <v>0</v>
      </c>
      <c r="H48" s="46">
        <f t="shared" si="6"/>
        <v>2</v>
      </c>
      <c r="I48" s="80">
        <f t="shared" ca="1" si="7"/>
        <v>20</v>
      </c>
      <c r="J48" s="87">
        <f t="shared" ca="1" si="8"/>
        <v>20</v>
      </c>
      <c r="K48" s="62"/>
      <c r="L48" s="63"/>
    </row>
    <row r="49" spans="2:12" ht="12.9" customHeight="1" x14ac:dyDescent="0.25">
      <c r="B49" s="58"/>
      <c r="C49" s="59"/>
      <c r="D49" s="46">
        <v>8</v>
      </c>
      <c r="E49" s="47" t="str">
        <f t="shared" si="3"/>
        <v>Tom Crowley</v>
      </c>
      <c r="F49" s="48">
        <f t="shared" si="4"/>
        <v>19</v>
      </c>
      <c r="G49" s="46">
        <f t="shared" si="5"/>
        <v>0</v>
      </c>
      <c r="H49" s="46">
        <f t="shared" si="6"/>
        <v>2</v>
      </c>
      <c r="I49" s="80">
        <f t="shared" ca="1" si="7"/>
        <v>19</v>
      </c>
      <c r="J49" s="87">
        <f t="shared" ca="1" si="8"/>
        <v>19</v>
      </c>
      <c r="K49" s="62"/>
      <c r="L49" s="63"/>
    </row>
    <row r="50" spans="2:12" ht="12.9" customHeight="1" x14ac:dyDescent="0.25">
      <c r="B50" s="58"/>
      <c r="C50" s="59"/>
      <c r="D50" s="46">
        <v>8</v>
      </c>
      <c r="E50" s="47" t="str">
        <f t="shared" si="3"/>
        <v>Andrew Gray</v>
      </c>
      <c r="F50" s="48">
        <f t="shared" si="4"/>
        <v>19</v>
      </c>
      <c r="G50" s="46">
        <f t="shared" si="5"/>
        <v>0</v>
      </c>
      <c r="H50" s="46">
        <f t="shared" si="6"/>
        <v>2</v>
      </c>
      <c r="I50" s="80">
        <f t="shared" ca="1" si="7"/>
        <v>19</v>
      </c>
      <c r="J50" s="87">
        <f t="shared" ca="1" si="8"/>
        <v>19</v>
      </c>
      <c r="K50" s="62"/>
      <c r="L50" s="63"/>
    </row>
    <row r="51" spans="2:12" ht="12.9" customHeight="1" x14ac:dyDescent="0.25">
      <c r="B51" s="58"/>
      <c r="C51" s="59"/>
      <c r="D51" s="46">
        <v>8</v>
      </c>
      <c r="E51" s="47" t="str">
        <f t="shared" si="3"/>
        <v>Roger Norris</v>
      </c>
      <c r="F51" s="48">
        <f t="shared" si="4"/>
        <v>14</v>
      </c>
      <c r="G51" s="46">
        <f t="shared" si="5"/>
        <v>5</v>
      </c>
      <c r="H51" s="46">
        <f t="shared" si="6"/>
        <v>2</v>
      </c>
      <c r="I51" s="80">
        <f t="shared" ca="1" si="7"/>
        <v>14</v>
      </c>
      <c r="J51" s="87">
        <f t="shared" ca="1" si="8"/>
        <v>19</v>
      </c>
      <c r="K51" s="62"/>
      <c r="L51" s="63"/>
    </row>
    <row r="52" spans="2:12" ht="12.9" customHeight="1" x14ac:dyDescent="0.25">
      <c r="B52" s="58"/>
      <c r="C52" s="59"/>
      <c r="D52" s="46">
        <v>9</v>
      </c>
      <c r="E52" s="47" t="str">
        <f t="shared" ref="E52:E53" si="9">U15</f>
        <v>Chris Davies</v>
      </c>
      <c r="F52" s="48">
        <f t="shared" si="4"/>
        <v>18</v>
      </c>
      <c r="G52" s="46">
        <f t="shared" ref="G52:G53" si="10">AO15+AP15</f>
        <v>0</v>
      </c>
      <c r="H52" s="46">
        <f t="shared" ref="H52:H53" si="11">COUNTIF(V15:AH15,"&lt;&gt;"&amp;"")-COUNTIF(V15:AH15,"=0")</f>
        <v>3</v>
      </c>
      <c r="I52" s="80">
        <f t="shared" ref="I52:I53" ca="1" si="12">T15</f>
        <v>18</v>
      </c>
      <c r="J52" s="87">
        <f t="shared" ref="J52:J53" ca="1" si="13">S15</f>
        <v>18</v>
      </c>
      <c r="K52" s="62"/>
      <c r="L52" s="63"/>
    </row>
    <row r="53" spans="2:12" ht="12.9" customHeight="1" x14ac:dyDescent="0.25">
      <c r="B53" s="58"/>
      <c r="C53" s="59"/>
      <c r="D53" s="46">
        <v>10</v>
      </c>
      <c r="E53" s="47" t="str">
        <f t="shared" si="9"/>
        <v>David Finch</v>
      </c>
      <c r="F53" s="48">
        <f t="shared" si="4"/>
        <v>13</v>
      </c>
      <c r="G53" s="46">
        <f t="shared" si="10"/>
        <v>0</v>
      </c>
      <c r="H53" s="46">
        <f t="shared" si="11"/>
        <v>2</v>
      </c>
      <c r="I53" s="80">
        <f t="shared" ca="1" si="12"/>
        <v>13</v>
      </c>
      <c r="J53" s="87">
        <f t="shared" ca="1" si="13"/>
        <v>13</v>
      </c>
      <c r="K53" s="62"/>
      <c r="L53" s="63"/>
    </row>
    <row r="54" spans="2:12" ht="12.9" customHeight="1" x14ac:dyDescent="0.25">
      <c r="B54" s="58"/>
      <c r="C54" s="59"/>
      <c r="D54" s="46">
        <v>11</v>
      </c>
      <c r="E54" s="47" t="str">
        <f t="shared" ref="E54" si="14">U17</f>
        <v>Will Bray</v>
      </c>
      <c r="F54" s="48">
        <f t="shared" si="4"/>
        <v>10</v>
      </c>
      <c r="G54" s="46">
        <f t="shared" ref="G54" si="15">AO17+AP17</f>
        <v>0</v>
      </c>
      <c r="H54" s="46">
        <f t="shared" ref="H54" si="16">COUNTIF(V17:AH17,"&lt;&gt;"&amp;"")-COUNTIF(V17:AH17,"=0")</f>
        <v>1</v>
      </c>
      <c r="I54" s="80">
        <f t="shared" ref="I54" ca="1" si="17">T17</f>
        <v>10</v>
      </c>
      <c r="J54" s="87">
        <f t="shared" ref="J54" ca="1" si="18">S17</f>
        <v>10</v>
      </c>
      <c r="K54" s="62"/>
      <c r="L54" s="63"/>
    </row>
    <row r="55" spans="2:12" ht="12.9" customHeight="1" x14ac:dyDescent="0.25">
      <c r="B55" s="58"/>
      <c r="C55" s="59"/>
      <c r="D55" s="46">
        <v>11</v>
      </c>
      <c r="E55" s="47" t="str">
        <f t="shared" ref="E55:E63" si="19">U18</f>
        <v>Dan Williams</v>
      </c>
      <c r="F55" s="48">
        <f t="shared" si="4"/>
        <v>10</v>
      </c>
      <c r="G55" s="46">
        <f t="shared" ref="G55:G63" si="20">AO18+AP18</f>
        <v>0</v>
      </c>
      <c r="H55" s="46">
        <f t="shared" ref="H55:H63" si="21">COUNTIF(V18:AH18,"&lt;&gt;"&amp;"")-COUNTIF(V18:AH18,"=0")</f>
        <v>1</v>
      </c>
      <c r="I55" s="80">
        <f t="shared" ref="I55:I63" ca="1" si="22">T18</f>
        <v>10</v>
      </c>
      <c r="J55" s="87">
        <f t="shared" ref="J55:J63" ca="1" si="23">S18</f>
        <v>10</v>
      </c>
      <c r="K55" s="62"/>
      <c r="L55" s="63"/>
    </row>
    <row r="56" spans="2:12" ht="12.9" customHeight="1" x14ac:dyDescent="0.25">
      <c r="B56" s="58"/>
      <c r="C56" s="59"/>
      <c r="D56" s="46">
        <v>12</v>
      </c>
      <c r="E56" s="47" t="str">
        <f t="shared" si="19"/>
        <v>Nick Mauger</v>
      </c>
      <c r="F56" s="48">
        <f t="shared" si="4"/>
        <v>9</v>
      </c>
      <c r="G56" s="46">
        <f t="shared" si="20"/>
        <v>0</v>
      </c>
      <c r="H56" s="46">
        <f t="shared" si="21"/>
        <v>1</v>
      </c>
      <c r="I56" s="80">
        <f t="shared" ca="1" si="22"/>
        <v>9</v>
      </c>
      <c r="J56" s="87">
        <f t="shared" ca="1" si="23"/>
        <v>9</v>
      </c>
      <c r="K56" s="62"/>
      <c r="L56" s="63"/>
    </row>
    <row r="57" spans="2:12" ht="12.9" customHeight="1" x14ac:dyDescent="0.25">
      <c r="B57" s="58"/>
      <c r="C57" s="59"/>
      <c r="D57" s="46">
        <v>12</v>
      </c>
      <c r="E57" s="47" t="str">
        <f t="shared" si="19"/>
        <v>Darren Kuypers</v>
      </c>
      <c r="F57" s="48">
        <f t="shared" si="4"/>
        <v>9</v>
      </c>
      <c r="G57" s="46">
        <f t="shared" si="20"/>
        <v>0</v>
      </c>
      <c r="H57" s="46">
        <f t="shared" si="21"/>
        <v>1</v>
      </c>
      <c r="I57" s="80">
        <f t="shared" ca="1" si="22"/>
        <v>9</v>
      </c>
      <c r="J57" s="87">
        <f t="shared" ca="1" si="23"/>
        <v>9</v>
      </c>
      <c r="K57" s="62"/>
      <c r="L57" s="63"/>
    </row>
    <row r="58" spans="2:12" ht="12.9" customHeight="1" x14ac:dyDescent="0.25">
      <c r="B58" s="58"/>
      <c r="C58" s="59"/>
      <c r="D58" s="46">
        <v>13</v>
      </c>
      <c r="E58" s="47" t="str">
        <f t="shared" si="19"/>
        <v>Duncan Green</v>
      </c>
      <c r="F58" s="48">
        <f t="shared" si="4"/>
        <v>8</v>
      </c>
      <c r="G58" s="46">
        <f t="shared" si="20"/>
        <v>0</v>
      </c>
      <c r="H58" s="46">
        <f t="shared" si="21"/>
        <v>1</v>
      </c>
      <c r="I58" s="80">
        <f t="shared" ca="1" si="22"/>
        <v>8</v>
      </c>
      <c r="J58" s="87">
        <f t="shared" ca="1" si="23"/>
        <v>8</v>
      </c>
      <c r="K58" s="62"/>
      <c r="L58" s="63"/>
    </row>
    <row r="59" spans="2:12" ht="12.9" customHeight="1" x14ac:dyDescent="0.25">
      <c r="B59" s="58"/>
      <c r="C59" s="59"/>
      <c r="D59" s="46">
        <v>13</v>
      </c>
      <c r="E59" s="47" t="str">
        <f t="shared" si="19"/>
        <v>Oliver Newell</v>
      </c>
      <c r="F59" s="48">
        <f t="shared" si="4"/>
        <v>8</v>
      </c>
      <c r="G59" s="46">
        <f t="shared" si="20"/>
        <v>0</v>
      </c>
      <c r="H59" s="46">
        <f t="shared" si="21"/>
        <v>1</v>
      </c>
      <c r="I59" s="80">
        <f t="shared" ca="1" si="22"/>
        <v>8</v>
      </c>
      <c r="J59" s="87">
        <f t="shared" ca="1" si="23"/>
        <v>8</v>
      </c>
      <c r="K59" s="62"/>
      <c r="L59" s="63"/>
    </row>
    <row r="60" spans="2:12" ht="12.9" customHeight="1" x14ac:dyDescent="0.25">
      <c r="B60" s="58"/>
      <c r="C60" s="59"/>
      <c r="D60" s="46">
        <v>14</v>
      </c>
      <c r="E60" s="47" t="str">
        <f t="shared" si="19"/>
        <v>Dave Matthews</v>
      </c>
      <c r="F60" s="48">
        <f t="shared" si="4"/>
        <v>7</v>
      </c>
      <c r="G60" s="46">
        <f t="shared" si="20"/>
        <v>0</v>
      </c>
      <c r="H60" s="46">
        <f t="shared" si="21"/>
        <v>1</v>
      </c>
      <c r="I60" s="80">
        <f t="shared" ca="1" si="22"/>
        <v>7</v>
      </c>
      <c r="J60" s="87">
        <f t="shared" ca="1" si="23"/>
        <v>7</v>
      </c>
      <c r="K60" s="62"/>
      <c r="L60" s="63"/>
    </row>
    <row r="61" spans="2:12" ht="12.9" customHeight="1" x14ac:dyDescent="0.25">
      <c r="B61" s="58"/>
      <c r="C61" s="59"/>
      <c r="D61" s="46">
        <v>14</v>
      </c>
      <c r="E61" s="47" t="str">
        <f t="shared" si="19"/>
        <v>Martin Furze</v>
      </c>
      <c r="F61" s="48">
        <f t="shared" si="4"/>
        <v>7</v>
      </c>
      <c r="G61" s="46">
        <f t="shared" si="20"/>
        <v>0</v>
      </c>
      <c r="H61" s="46">
        <f t="shared" si="21"/>
        <v>1</v>
      </c>
      <c r="I61" s="80">
        <f t="shared" ca="1" si="22"/>
        <v>7</v>
      </c>
      <c r="J61" s="87">
        <f t="shared" ca="1" si="23"/>
        <v>7</v>
      </c>
      <c r="K61" s="62"/>
      <c r="L61" s="63"/>
    </row>
    <row r="62" spans="2:12" ht="12.9" customHeight="1" x14ac:dyDescent="0.25">
      <c r="B62" s="58"/>
      <c r="C62" s="59"/>
      <c r="D62" s="46">
        <v>15</v>
      </c>
      <c r="E62" s="47" t="str">
        <f t="shared" si="19"/>
        <v>Aaron Lamb</v>
      </c>
      <c r="F62" s="48">
        <f t="shared" si="4"/>
        <v>6</v>
      </c>
      <c r="G62" s="46">
        <f t="shared" si="20"/>
        <v>0</v>
      </c>
      <c r="H62" s="46">
        <f t="shared" si="21"/>
        <v>1</v>
      </c>
      <c r="I62" s="80">
        <f t="shared" ca="1" si="22"/>
        <v>6</v>
      </c>
      <c r="J62" s="87">
        <f t="shared" ca="1" si="23"/>
        <v>6</v>
      </c>
      <c r="K62" s="62"/>
      <c r="L62" s="63"/>
    </row>
    <row r="63" spans="2:12" ht="12.9" customHeight="1" x14ac:dyDescent="0.25">
      <c r="B63" s="58"/>
      <c r="C63" s="59"/>
      <c r="D63" s="46">
        <v>16</v>
      </c>
      <c r="E63" s="47" t="str">
        <f t="shared" si="19"/>
        <v>Gareth Packham</v>
      </c>
      <c r="F63" s="48">
        <f t="shared" si="4"/>
        <v>5</v>
      </c>
      <c r="G63" s="46">
        <f t="shared" si="20"/>
        <v>0</v>
      </c>
      <c r="H63" s="46">
        <f t="shared" si="21"/>
        <v>1</v>
      </c>
      <c r="I63" s="80">
        <f t="shared" ca="1" si="22"/>
        <v>5</v>
      </c>
      <c r="J63" s="87">
        <f t="shared" ca="1" si="23"/>
        <v>5</v>
      </c>
      <c r="K63" s="62"/>
      <c r="L63" s="63"/>
    </row>
    <row r="64" spans="2:12" ht="12.9" customHeight="1" x14ac:dyDescent="0.25">
      <c r="B64" s="58"/>
      <c r="C64" s="59"/>
      <c r="D64" s="46">
        <v>16</v>
      </c>
      <c r="E64" s="47" t="str">
        <f t="shared" ref="E64:E65" si="24">U27</f>
        <v>Ken Willsher</v>
      </c>
      <c r="F64" s="48">
        <f t="shared" si="4"/>
        <v>5</v>
      </c>
      <c r="G64" s="46">
        <f t="shared" ref="G64:G65" si="25">AO27+AP27</f>
        <v>0</v>
      </c>
      <c r="H64" s="46">
        <f t="shared" ref="H64:H65" si="26">COUNTIF(V27:AH27,"&lt;&gt;"&amp;"")-COUNTIF(V27:AH27,"=0")</f>
        <v>1</v>
      </c>
      <c r="I64" s="80">
        <f t="shared" ref="I64:I65" ca="1" si="27">T27</f>
        <v>5</v>
      </c>
      <c r="J64" s="87">
        <f t="shared" ref="J64:J65" ca="1" si="28">S27</f>
        <v>5</v>
      </c>
      <c r="K64" s="62"/>
      <c r="L64" s="63"/>
    </row>
    <row r="65" spans="2:12" ht="12.9" customHeight="1" x14ac:dyDescent="0.25">
      <c r="B65" s="58"/>
      <c r="C65" s="59"/>
      <c r="D65" s="46">
        <v>17</v>
      </c>
      <c r="E65" s="47" t="str">
        <f t="shared" si="24"/>
        <v>Tom Edgington</v>
      </c>
      <c r="F65" s="48">
        <f t="shared" si="4"/>
        <v>4</v>
      </c>
      <c r="G65" s="46">
        <f t="shared" si="25"/>
        <v>0</v>
      </c>
      <c r="H65" s="46">
        <f t="shared" si="26"/>
        <v>1</v>
      </c>
      <c r="I65" s="80">
        <f t="shared" ca="1" si="27"/>
        <v>4</v>
      </c>
      <c r="J65" s="87">
        <f t="shared" ca="1" si="28"/>
        <v>4</v>
      </c>
      <c r="K65" s="62"/>
      <c r="L65" s="63"/>
    </row>
    <row r="66" spans="2:12" ht="12.9" customHeight="1" x14ac:dyDescent="0.25">
      <c r="B66" s="58"/>
      <c r="C66" s="59"/>
      <c r="D66" s="46">
        <v>18</v>
      </c>
      <c r="E66" s="47" t="str">
        <f t="shared" ref="E66" si="29">U29</f>
        <v>Ben Bennett</v>
      </c>
      <c r="F66" s="48">
        <f t="shared" si="4"/>
        <v>2</v>
      </c>
      <c r="G66" s="46">
        <f t="shared" ref="G66" si="30">AO29+AP29</f>
        <v>0</v>
      </c>
      <c r="H66" s="46">
        <f t="shared" ref="H66" si="31">COUNTIF(V29:AH29,"&lt;&gt;"&amp;"")-COUNTIF(V29:AH29,"=0")</f>
        <v>1</v>
      </c>
      <c r="I66" s="80">
        <f t="shared" ref="I66" ca="1" si="32">T29</f>
        <v>2</v>
      </c>
      <c r="J66" s="87">
        <f t="shared" ref="J66" ca="1" si="33">S29</f>
        <v>2</v>
      </c>
      <c r="K66" s="62"/>
      <c r="L66" s="63"/>
    </row>
    <row r="67" spans="2:12" ht="12.9" customHeight="1" x14ac:dyDescent="0.25">
      <c r="B67" s="58"/>
      <c r="C67" s="59"/>
      <c r="D67" s="46">
        <v>18</v>
      </c>
      <c r="E67" s="47" t="str">
        <f t="shared" ref="E67" si="34">U30</f>
        <v>Andrew Pitman</v>
      </c>
      <c r="F67" s="48">
        <f t="shared" si="4"/>
        <v>2</v>
      </c>
      <c r="G67" s="46">
        <f t="shared" ref="G67" si="35">AO30+AP30</f>
        <v>0</v>
      </c>
      <c r="H67" s="46">
        <f t="shared" ref="H67" si="36">COUNTIF(V30:AH30,"&lt;&gt;"&amp;"")-COUNTIF(V30:AH30,"=0")</f>
        <v>1</v>
      </c>
      <c r="I67" s="80">
        <f t="shared" ref="I67" ca="1" si="37">T30</f>
        <v>2</v>
      </c>
      <c r="J67" s="87">
        <f t="shared" ref="J67" ca="1" si="38">S30</f>
        <v>2</v>
      </c>
      <c r="K67" s="62"/>
      <c r="L67" s="63"/>
    </row>
    <row r="68" spans="2:12" ht="12.9" customHeight="1" x14ac:dyDescent="0.25">
      <c r="B68" s="58"/>
      <c r="C68" s="59"/>
      <c r="D68" s="46">
        <v>18</v>
      </c>
      <c r="E68" s="47" t="str">
        <f t="shared" ref="E68:E69" si="39">U31</f>
        <v>Trevor Jenkins</v>
      </c>
      <c r="F68" s="48">
        <f t="shared" si="4"/>
        <v>2</v>
      </c>
      <c r="G68" s="46">
        <f t="shared" ref="G68:G69" si="40">AO31+AP31</f>
        <v>0</v>
      </c>
      <c r="H68" s="46">
        <f t="shared" ref="H68:H69" si="41">COUNTIF(V31:AH31,"&lt;&gt;"&amp;"")-COUNTIF(V31:AH31,"=0")</f>
        <v>1</v>
      </c>
      <c r="I68" s="80">
        <f t="shared" ref="I68:I69" ca="1" si="42">T31</f>
        <v>2</v>
      </c>
      <c r="J68" s="87">
        <f t="shared" ref="J68:J69" ca="1" si="43">S31</f>
        <v>2</v>
      </c>
      <c r="K68" s="62"/>
      <c r="L68" s="63"/>
    </row>
    <row r="69" spans="2:12" ht="12.9" customHeight="1" x14ac:dyDescent="0.25">
      <c r="B69" s="58"/>
      <c r="C69" s="59"/>
      <c r="D69" s="46">
        <v>18</v>
      </c>
      <c r="E69" s="47" t="str">
        <f t="shared" si="39"/>
        <v>Peter Neal</v>
      </c>
      <c r="F69" s="48">
        <f t="shared" si="4"/>
        <v>2</v>
      </c>
      <c r="G69" s="46">
        <f t="shared" si="40"/>
        <v>0</v>
      </c>
      <c r="H69" s="46">
        <f t="shared" si="41"/>
        <v>1</v>
      </c>
      <c r="I69" s="80">
        <f t="shared" ca="1" si="42"/>
        <v>2</v>
      </c>
      <c r="J69" s="87">
        <f t="shared" ca="1" si="43"/>
        <v>2</v>
      </c>
      <c r="K69" s="62"/>
      <c r="L69" s="63"/>
    </row>
    <row r="70" spans="2:12" ht="12.9" customHeight="1" x14ac:dyDescent="0.25">
      <c r="B70" s="58"/>
      <c r="C70" s="59"/>
      <c r="D70" s="46">
        <v>18</v>
      </c>
      <c r="E70" s="47" t="str">
        <f t="shared" ref="E70" si="44">U33</f>
        <v>Reg Gale</v>
      </c>
      <c r="F70" s="48">
        <f t="shared" ref="F70" si="45">AT33</f>
        <v>2</v>
      </c>
      <c r="G70" s="46">
        <f t="shared" ref="G70" si="46">AO33+AP33</f>
        <v>0</v>
      </c>
      <c r="H70" s="46">
        <f t="shared" ref="H70" si="47">COUNTIF(V33:AH33,"&lt;&gt;"&amp;"")-COUNTIF(V33:AH33,"=0")</f>
        <v>1</v>
      </c>
      <c r="I70" s="80">
        <f t="shared" ref="I70" ca="1" si="48">T33</f>
        <v>2</v>
      </c>
      <c r="J70" s="87">
        <f t="shared" ref="J70" ca="1" si="49">S33</f>
        <v>2</v>
      </c>
      <c r="K70" s="62"/>
      <c r="L70" s="63"/>
    </row>
    <row r="71" spans="2:12" ht="12.9" customHeight="1" x14ac:dyDescent="0.25">
      <c r="B71" s="58"/>
      <c r="C71" s="59"/>
      <c r="D71" s="46"/>
      <c r="E71" s="47"/>
      <c r="F71" s="48"/>
      <c r="G71" s="48"/>
      <c r="H71" s="48"/>
      <c r="I71" s="80"/>
      <c r="J71" s="87"/>
      <c r="K71" s="62"/>
      <c r="L71" s="63"/>
    </row>
    <row r="72" spans="2:12" ht="8.25" customHeight="1" x14ac:dyDescent="0.25">
      <c r="B72" s="27"/>
      <c r="C72" s="32"/>
      <c r="D72" s="34"/>
      <c r="E72" s="32"/>
      <c r="F72" s="31"/>
      <c r="G72" s="35"/>
      <c r="H72" s="32"/>
      <c r="I72" s="31"/>
      <c r="J72" s="31"/>
      <c r="K72" s="31"/>
      <c r="L72" s="26"/>
    </row>
    <row r="73" spans="2:12" ht="8.25" customHeight="1" x14ac:dyDescent="0.25">
      <c r="B73" s="27"/>
      <c r="C73" s="27"/>
      <c r="D73" s="29"/>
      <c r="E73" s="27"/>
      <c r="F73" s="26"/>
      <c r="G73" s="30"/>
      <c r="H73" s="27"/>
      <c r="I73" s="26"/>
      <c r="J73" s="26"/>
      <c r="K73" s="26"/>
      <c r="L73" s="26"/>
    </row>
    <row r="74" spans="2:12" ht="12.9" customHeight="1" x14ac:dyDescent="0.25"/>
    <row r="75" spans="2:12" ht="12.9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9575-C090-4426-A9F0-0208BD4733FC}">
  <dimension ref="C1:AU36"/>
  <sheetViews>
    <sheetView topLeftCell="A10" workbookViewId="0">
      <selection activeCell="F30" sqref="F30"/>
    </sheetView>
  </sheetViews>
  <sheetFormatPr defaultRowHeight="13.2" x14ac:dyDescent="0.25"/>
  <cols>
    <col min="3" max="4" width="1.55468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8:47" ht="12.9" customHeight="1" x14ac:dyDescent="0.25"/>
    <row r="2" spans="18:47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  <c r="AU2" s="26"/>
    </row>
    <row r="3" spans="18:47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  <c r="AU3" s="31"/>
    </row>
    <row r="4" spans="18:47" ht="135.44999999999999" customHeight="1" x14ac:dyDescent="0.25">
      <c r="R4" s="36"/>
      <c r="S4" s="37"/>
      <c r="T4" s="82" t="s">
        <v>31</v>
      </c>
      <c r="U4" s="82" t="s">
        <v>51</v>
      </c>
      <c r="V4" s="38"/>
      <c r="W4" s="39" t="s">
        <v>32</v>
      </c>
      <c r="X4" s="39" t="s">
        <v>104</v>
      </c>
      <c r="Y4" s="39" t="s">
        <v>115</v>
      </c>
      <c r="Z4" s="39" t="s">
        <v>129</v>
      </c>
      <c r="AA4" s="39" t="s">
        <v>151</v>
      </c>
      <c r="AB4" s="39" t="s">
        <v>167</v>
      </c>
      <c r="AC4" s="39" t="s">
        <v>189</v>
      </c>
      <c r="AD4" s="39" t="s">
        <v>194</v>
      </c>
      <c r="AE4" s="39" t="s">
        <v>203</v>
      </c>
      <c r="AF4" s="39" t="s">
        <v>215</v>
      </c>
      <c r="AG4" s="39" t="s">
        <v>234</v>
      </c>
      <c r="AH4" s="39" t="s">
        <v>241</v>
      </c>
      <c r="AI4" s="39"/>
      <c r="AJ4" s="39"/>
      <c r="AK4" s="40" t="s">
        <v>19</v>
      </c>
      <c r="AL4" s="40" t="s">
        <v>20</v>
      </c>
      <c r="AM4" s="40" t="s">
        <v>21</v>
      </c>
      <c r="AN4" s="40" t="s">
        <v>22</v>
      </c>
      <c r="AO4" s="40" t="s">
        <v>23</v>
      </c>
      <c r="AP4" s="40" t="s">
        <v>24</v>
      </c>
      <c r="AQ4" s="40" t="s">
        <v>25</v>
      </c>
      <c r="AR4" s="41"/>
      <c r="AS4" s="42"/>
      <c r="AU4" s="82" t="s">
        <v>27</v>
      </c>
    </row>
    <row r="5" spans="18:47" ht="12.9" customHeight="1" x14ac:dyDescent="0.25">
      <c r="R5" s="43"/>
      <c r="S5" s="44"/>
      <c r="T5" s="87">
        <f t="shared" ref="T5:T13" ca="1" si="0">U5+AP5+AQ5</f>
        <v>38</v>
      </c>
      <c r="U5" s="80">
        <f t="array" aca="1" ref="U5" ca="1">SUM(LARGE(W5:AI5,ROW(INDIRECT("1:8"))))</f>
        <v>38</v>
      </c>
      <c r="V5" s="50" t="s">
        <v>15</v>
      </c>
      <c r="W5" s="64">
        <v>0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4">
        <v>10</v>
      </c>
      <c r="AD5" s="64">
        <v>10</v>
      </c>
      <c r="AE5" s="64">
        <v>0</v>
      </c>
      <c r="AF5" s="64">
        <v>8</v>
      </c>
      <c r="AG5" s="64">
        <v>10</v>
      </c>
      <c r="AH5" s="64">
        <v>0</v>
      </c>
      <c r="AI5" s="64"/>
      <c r="AJ5" s="64"/>
      <c r="AK5" s="69"/>
      <c r="AL5" s="69"/>
      <c r="AM5" s="69"/>
      <c r="AN5" s="69"/>
      <c r="AO5" s="69"/>
      <c r="AP5" s="89">
        <f t="shared" ref="AP5:AP13" si="1">SUM(AK5:AO5)</f>
        <v>0</v>
      </c>
      <c r="AQ5" s="69"/>
      <c r="AR5" s="32"/>
      <c r="AS5" s="27"/>
      <c r="AU5" s="87">
        <f t="shared" ref="AU5:AU13" si="2">SUM(W5:AH5)</f>
        <v>38</v>
      </c>
    </row>
    <row r="6" spans="18:47" ht="12.9" customHeight="1" x14ac:dyDescent="0.25">
      <c r="R6" s="43"/>
      <c r="S6" s="44"/>
      <c r="T6" s="87">
        <f t="shared" ca="1" si="0"/>
        <v>20</v>
      </c>
      <c r="U6" s="80">
        <f t="array" aca="1" ref="U6" ca="1">SUM(LARGE(W6:AI6,ROW(INDIRECT("1:8"))))</f>
        <v>20</v>
      </c>
      <c r="V6" s="65" t="s">
        <v>44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10</v>
      </c>
      <c r="AC6" s="64">
        <v>0</v>
      </c>
      <c r="AD6" s="64">
        <v>0</v>
      </c>
      <c r="AE6" s="64">
        <v>0</v>
      </c>
      <c r="AF6" s="64">
        <v>10</v>
      </c>
      <c r="AG6" s="64">
        <v>0</v>
      </c>
      <c r="AH6" s="64">
        <v>0</v>
      </c>
      <c r="AI6" s="64"/>
      <c r="AJ6" s="64"/>
      <c r="AK6" s="69"/>
      <c r="AL6" s="69"/>
      <c r="AM6" s="69"/>
      <c r="AN6" s="69"/>
      <c r="AO6" s="69"/>
      <c r="AP6" s="89">
        <f t="shared" si="1"/>
        <v>0</v>
      </c>
      <c r="AQ6" s="69"/>
      <c r="AR6" s="32"/>
      <c r="AS6" s="27"/>
      <c r="AU6" s="87">
        <f t="shared" si="2"/>
        <v>20</v>
      </c>
    </row>
    <row r="7" spans="18:47" ht="12.9" customHeight="1" x14ac:dyDescent="0.25">
      <c r="R7" s="43"/>
      <c r="S7" s="44"/>
      <c r="T7" s="87">
        <f t="shared" ca="1" si="0"/>
        <v>19</v>
      </c>
      <c r="U7" s="80">
        <f t="array" aca="1" ref="U7" ca="1">SUM(LARGE(W7:AI7,ROW(INDIRECT("1:8"))))</f>
        <v>19</v>
      </c>
      <c r="V7" s="65" t="s">
        <v>18</v>
      </c>
      <c r="W7" s="64">
        <v>0</v>
      </c>
      <c r="X7" s="64">
        <v>0</v>
      </c>
      <c r="Y7" s="64">
        <v>0</v>
      </c>
      <c r="Z7" s="64">
        <v>0</v>
      </c>
      <c r="AA7" s="64">
        <v>10</v>
      </c>
      <c r="AB7" s="64">
        <v>9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/>
      <c r="AJ7" s="64"/>
      <c r="AK7" s="69"/>
      <c r="AL7" s="69"/>
      <c r="AM7" s="69"/>
      <c r="AN7" s="69"/>
      <c r="AO7" s="69"/>
      <c r="AP7" s="89">
        <f t="shared" si="1"/>
        <v>0</v>
      </c>
      <c r="AQ7" s="69"/>
      <c r="AR7" s="32"/>
      <c r="AS7" s="27"/>
      <c r="AU7" s="87">
        <f t="shared" si="2"/>
        <v>19</v>
      </c>
    </row>
    <row r="8" spans="18:47" ht="12.9" customHeight="1" x14ac:dyDescent="0.25">
      <c r="R8" s="43"/>
      <c r="S8" s="44"/>
      <c r="T8" s="87">
        <f t="shared" ca="1" si="0"/>
        <v>19</v>
      </c>
      <c r="U8" s="80">
        <f t="array" aca="1" ref="U8" ca="1">SUM(LARGE(W8:AI8,ROW(INDIRECT("1:8"))))</f>
        <v>19</v>
      </c>
      <c r="V8" s="50" t="s">
        <v>45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10</v>
      </c>
      <c r="AF8" s="64">
        <v>0</v>
      </c>
      <c r="AG8" s="64">
        <v>9</v>
      </c>
      <c r="AH8" s="64">
        <v>0</v>
      </c>
      <c r="AI8" s="64"/>
      <c r="AJ8" s="64"/>
      <c r="AK8" s="69"/>
      <c r="AL8" s="69"/>
      <c r="AM8" s="69"/>
      <c r="AN8" s="69"/>
      <c r="AO8" s="69"/>
      <c r="AP8" s="89">
        <f t="shared" si="1"/>
        <v>0</v>
      </c>
      <c r="AQ8" s="69"/>
      <c r="AR8" s="32"/>
      <c r="AS8" s="27"/>
      <c r="AU8" s="87">
        <f t="shared" si="2"/>
        <v>19</v>
      </c>
    </row>
    <row r="9" spans="18:47" ht="12.9" customHeight="1" x14ac:dyDescent="0.25">
      <c r="R9" s="43"/>
      <c r="S9" s="44"/>
      <c r="T9" s="87">
        <f t="shared" ca="1" si="0"/>
        <v>19</v>
      </c>
      <c r="U9" s="80">
        <f t="array" aca="1" ref="U9" ca="1">SUM(LARGE(W9:AI9,ROW(INDIRECT("1:8"))))</f>
        <v>19</v>
      </c>
      <c r="V9" s="47" t="s">
        <v>10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9</v>
      </c>
      <c r="AG9" s="64">
        <v>0</v>
      </c>
      <c r="AH9" s="64">
        <v>10</v>
      </c>
      <c r="AI9" s="64"/>
      <c r="AJ9" s="64"/>
      <c r="AK9" s="69"/>
      <c r="AL9" s="69"/>
      <c r="AM9" s="69"/>
      <c r="AN9" s="69"/>
      <c r="AO9" s="69"/>
      <c r="AP9" s="89">
        <f t="shared" si="1"/>
        <v>0</v>
      </c>
      <c r="AQ9" s="69"/>
      <c r="AR9" s="32"/>
      <c r="AS9" s="27"/>
      <c r="AU9" s="87">
        <f t="shared" si="2"/>
        <v>19</v>
      </c>
    </row>
    <row r="10" spans="18:47" ht="12.9" customHeight="1" x14ac:dyDescent="0.25">
      <c r="R10" s="43"/>
      <c r="S10" s="44"/>
      <c r="T10" s="87">
        <f t="shared" ca="1" si="0"/>
        <v>9</v>
      </c>
      <c r="U10" s="80">
        <f t="array" aca="1" ref="U10" ca="1">SUM(LARGE(W10:AI10,ROW(INDIRECT("1:8"))))</f>
        <v>9</v>
      </c>
      <c r="V10" s="50" t="s">
        <v>49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9</v>
      </c>
      <c r="AE10" s="64">
        <v>0</v>
      </c>
      <c r="AF10" s="64">
        <v>0</v>
      </c>
      <c r="AG10" s="64">
        <v>0</v>
      </c>
      <c r="AH10" s="64">
        <v>0</v>
      </c>
      <c r="AI10" s="64"/>
      <c r="AJ10" s="64"/>
      <c r="AK10" s="69"/>
      <c r="AL10" s="69"/>
      <c r="AM10" s="69"/>
      <c r="AN10" s="69"/>
      <c r="AO10" s="69"/>
      <c r="AP10" s="89">
        <f t="shared" si="1"/>
        <v>0</v>
      </c>
      <c r="AQ10" s="69"/>
      <c r="AR10" s="32"/>
      <c r="AS10" s="27"/>
      <c r="AU10" s="87">
        <f t="shared" si="2"/>
        <v>9</v>
      </c>
    </row>
    <row r="11" spans="18:47" ht="12.9" customHeight="1" x14ac:dyDescent="0.25">
      <c r="R11" s="43"/>
      <c r="S11" s="44"/>
      <c r="T11" s="87">
        <f t="shared" ca="1" si="0"/>
        <v>0</v>
      </c>
      <c r="U11" s="80">
        <f t="array" aca="1" ref="U11" ca="1">SUM(LARGE(W11:AI11,ROW(INDIRECT("1:8"))))</f>
        <v>0</v>
      </c>
      <c r="V11" s="50" t="s">
        <v>60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/>
      <c r="AJ11" s="64"/>
      <c r="AK11" s="69"/>
      <c r="AL11" s="69"/>
      <c r="AM11" s="69"/>
      <c r="AN11" s="69"/>
      <c r="AO11" s="69"/>
      <c r="AP11" s="89">
        <f t="shared" si="1"/>
        <v>0</v>
      </c>
      <c r="AQ11" s="69"/>
      <c r="AR11" s="32"/>
      <c r="AS11" s="27"/>
      <c r="AU11" s="87">
        <f t="shared" si="2"/>
        <v>0</v>
      </c>
    </row>
    <row r="12" spans="18:47" ht="12.9" customHeight="1" x14ac:dyDescent="0.25">
      <c r="R12" s="43"/>
      <c r="S12" s="44"/>
      <c r="T12" s="87">
        <f t="shared" ca="1" si="0"/>
        <v>0</v>
      </c>
      <c r="U12" s="80">
        <f t="array" aca="1" ref="U12" ca="1">SUM(LARGE(W12:AI12,ROW(INDIRECT("1:8"))))</f>
        <v>0</v>
      </c>
      <c r="V12" s="65" t="s">
        <v>54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/>
      <c r="AJ12" s="64"/>
      <c r="AK12" s="69"/>
      <c r="AL12" s="69"/>
      <c r="AM12" s="69"/>
      <c r="AN12" s="69"/>
      <c r="AO12" s="69"/>
      <c r="AP12" s="89">
        <f t="shared" si="1"/>
        <v>0</v>
      </c>
      <c r="AQ12" s="69"/>
      <c r="AR12" s="32"/>
      <c r="AS12" s="27"/>
      <c r="AU12" s="87">
        <f t="shared" si="2"/>
        <v>0</v>
      </c>
    </row>
    <row r="13" spans="18:47" ht="12.9" customHeight="1" x14ac:dyDescent="0.25">
      <c r="R13" s="43"/>
      <c r="S13" s="44"/>
      <c r="T13" s="87">
        <f t="shared" ca="1" si="0"/>
        <v>0</v>
      </c>
      <c r="U13" s="80">
        <f t="array" aca="1" ref="U13" ca="1">SUM(LARGE(W13:AI13,ROW(INDIRECT("1:8"))))</f>
        <v>0</v>
      </c>
      <c r="V13" s="50" t="s">
        <v>47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/>
      <c r="AJ13" s="64"/>
      <c r="AK13" s="69"/>
      <c r="AL13" s="69"/>
      <c r="AM13" s="69"/>
      <c r="AN13" s="69"/>
      <c r="AO13" s="69"/>
      <c r="AP13" s="89">
        <f t="shared" si="1"/>
        <v>0</v>
      </c>
      <c r="AQ13" s="69"/>
      <c r="AR13" s="32"/>
      <c r="AS13" s="27"/>
      <c r="AU13" s="87">
        <f t="shared" si="2"/>
        <v>0</v>
      </c>
    </row>
    <row r="14" spans="18:47" ht="12.9" customHeight="1" x14ac:dyDescent="0.25">
      <c r="R14" s="43"/>
      <c r="S14" s="44"/>
      <c r="T14" s="87"/>
      <c r="U14" s="80"/>
      <c r="V14" s="50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9"/>
      <c r="AL14" s="69"/>
      <c r="AM14" s="69"/>
      <c r="AN14" s="69"/>
      <c r="AO14" s="69"/>
      <c r="AP14" s="89"/>
      <c r="AQ14" s="69"/>
      <c r="AR14" s="32"/>
      <c r="AS14" s="27"/>
      <c r="AU14" s="87"/>
    </row>
    <row r="15" spans="18:47" ht="12.9" customHeight="1" x14ac:dyDescent="0.25">
      <c r="R15" s="43"/>
      <c r="S15" s="44"/>
      <c r="T15" s="46"/>
      <c r="U15" s="46"/>
      <c r="V15" s="50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9"/>
      <c r="AL15" s="69"/>
      <c r="AM15" s="69"/>
      <c r="AN15" s="69"/>
      <c r="AO15" s="69"/>
      <c r="AP15" s="69"/>
      <c r="AQ15" s="69"/>
      <c r="AR15" s="32"/>
      <c r="AS15" s="27"/>
      <c r="AU15" s="46"/>
    </row>
    <row r="16" spans="18:47" ht="8.25" customHeight="1" x14ac:dyDescent="0.25">
      <c r="R16" s="26"/>
      <c r="S16" s="31"/>
      <c r="T16" s="31"/>
      <c r="U16" s="31"/>
      <c r="V16" s="31"/>
      <c r="W16" s="32"/>
      <c r="X16" s="33"/>
      <c r="Y16" s="32"/>
      <c r="Z16" s="32"/>
      <c r="AA16" s="32"/>
      <c r="AB16" s="32"/>
      <c r="AC16" s="34"/>
      <c r="AD16" s="34"/>
      <c r="AE16" s="34"/>
      <c r="AF16" s="34"/>
      <c r="AG16" s="34"/>
      <c r="AH16" s="34"/>
      <c r="AI16" s="34"/>
      <c r="AJ16" s="32"/>
      <c r="AK16" s="34"/>
      <c r="AL16" s="34"/>
      <c r="AM16" s="34"/>
      <c r="AN16" s="34"/>
      <c r="AO16" s="34"/>
      <c r="AP16" s="34"/>
      <c r="AQ16" s="35"/>
      <c r="AR16" s="32"/>
      <c r="AS16" s="27"/>
      <c r="AU16" s="31"/>
    </row>
    <row r="17" spans="3:47" ht="8.25" customHeight="1" x14ac:dyDescent="0.25">
      <c r="R17" s="26"/>
      <c r="S17" s="26"/>
      <c r="T17" s="26"/>
      <c r="U17" s="26"/>
      <c r="V17" s="26"/>
      <c r="W17" s="26"/>
      <c r="X17" s="27"/>
      <c r="Y17" s="27"/>
      <c r="Z17" s="27"/>
      <c r="AA17" s="27"/>
      <c r="AB17" s="27"/>
      <c r="AC17" s="27"/>
      <c r="AD17" s="29"/>
      <c r="AE17" s="29"/>
      <c r="AF17" s="29"/>
      <c r="AG17" s="29"/>
      <c r="AH17" s="29"/>
      <c r="AI17" s="29"/>
      <c r="AJ17" s="29"/>
      <c r="AK17" s="27"/>
      <c r="AL17" s="29"/>
      <c r="AM17" s="29"/>
      <c r="AN17" s="29"/>
      <c r="AO17" s="29"/>
      <c r="AP17" s="29"/>
      <c r="AQ17" s="29"/>
      <c r="AR17" s="30"/>
      <c r="AS17" s="27"/>
      <c r="AU17" s="26"/>
    </row>
    <row r="18" spans="3:47" ht="12.9" customHeight="1" x14ac:dyDescent="0.25"/>
    <row r="19" spans="3:47" ht="12.9" customHeight="1" x14ac:dyDescent="0.25"/>
    <row r="20" spans="3:47" ht="8.25" customHeight="1" x14ac:dyDescent="0.25">
      <c r="C20" s="27"/>
      <c r="D20" s="27"/>
      <c r="E20" s="29"/>
      <c r="F20" s="27"/>
      <c r="G20" s="26"/>
      <c r="H20" s="29"/>
      <c r="I20" s="27"/>
      <c r="J20" s="26"/>
      <c r="K20" s="26"/>
      <c r="L20" s="26"/>
      <c r="M20" s="26"/>
    </row>
    <row r="21" spans="3:47" ht="18" customHeight="1" x14ac:dyDescent="0.25">
      <c r="C21" s="27"/>
      <c r="D21" s="32"/>
      <c r="E21" s="34" t="s">
        <v>57</v>
      </c>
      <c r="F21" s="32"/>
      <c r="G21" s="31"/>
      <c r="H21" s="34"/>
      <c r="I21" s="32"/>
      <c r="J21" s="31"/>
      <c r="K21" s="31"/>
      <c r="L21" s="31"/>
      <c r="M21" s="26"/>
    </row>
    <row r="22" spans="3:47" ht="24.9" customHeight="1" x14ac:dyDescent="0.25">
      <c r="C22" s="52"/>
      <c r="D22" s="53"/>
      <c r="E22" s="54" t="s">
        <v>26</v>
      </c>
      <c r="F22" s="54" t="s">
        <v>2</v>
      </c>
      <c r="G22" s="54" t="s">
        <v>27</v>
      </c>
      <c r="H22" s="54" t="s">
        <v>28</v>
      </c>
      <c r="I22" s="54" t="s">
        <v>29</v>
      </c>
      <c r="J22" s="54" t="s">
        <v>30</v>
      </c>
      <c r="K22" s="55" t="s">
        <v>31</v>
      </c>
      <c r="L22" s="56"/>
      <c r="M22" s="57"/>
    </row>
    <row r="23" spans="3:47" ht="12.9" customHeight="1" x14ac:dyDescent="0.25">
      <c r="C23" s="58"/>
      <c r="D23" s="59"/>
      <c r="E23" s="46">
        <v>1</v>
      </c>
      <c r="F23" s="65" t="str">
        <f t="shared" ref="F23:F31" si="3">V5</f>
        <v>Sue Fallon</v>
      </c>
      <c r="G23" s="48">
        <f>AU5</f>
        <v>38</v>
      </c>
      <c r="H23" s="48">
        <f t="shared" ref="H23:H31" si="4">AP5+AQ5</f>
        <v>0</v>
      </c>
      <c r="I23" s="48">
        <f t="shared" ref="I23:I31" si="5">COUNTIF(W5:AI5,"&lt;&gt;"&amp;"")-COUNTIF(W5:AI5,"=0")</f>
        <v>4</v>
      </c>
      <c r="J23" s="80">
        <f t="shared" ref="J23:J31" ca="1" si="6">U5</f>
        <v>38</v>
      </c>
      <c r="K23" s="87">
        <f t="shared" ref="K23:K31" ca="1" si="7">T5</f>
        <v>38</v>
      </c>
      <c r="L23" s="62"/>
      <c r="M23" s="63"/>
    </row>
    <row r="24" spans="3:47" ht="12.9" customHeight="1" x14ac:dyDescent="0.25">
      <c r="C24" s="58"/>
      <c r="D24" s="59"/>
      <c r="E24" s="46">
        <v>2</v>
      </c>
      <c r="F24" s="65" t="str">
        <f t="shared" si="3"/>
        <v>Emma Pughe</v>
      </c>
      <c r="G24" s="48">
        <f t="shared" ref="G24:G31" si="8">AU6</f>
        <v>20</v>
      </c>
      <c r="H24" s="48">
        <f t="shared" si="4"/>
        <v>0</v>
      </c>
      <c r="I24" s="48">
        <f t="shared" si="5"/>
        <v>2</v>
      </c>
      <c r="J24" s="80">
        <f t="shared" ca="1" si="6"/>
        <v>20</v>
      </c>
      <c r="K24" s="87">
        <f t="shared" ca="1" si="7"/>
        <v>20</v>
      </c>
      <c r="L24" s="62"/>
      <c r="M24" s="63"/>
    </row>
    <row r="25" spans="3:47" ht="12.9" customHeight="1" x14ac:dyDescent="0.25">
      <c r="C25" s="58"/>
      <c r="D25" s="59"/>
      <c r="E25" s="46">
        <v>3</v>
      </c>
      <c r="F25" s="65" t="str">
        <f t="shared" si="3"/>
        <v>Steph Cook</v>
      </c>
      <c r="G25" s="48">
        <f t="shared" si="8"/>
        <v>19</v>
      </c>
      <c r="H25" s="48">
        <f t="shared" si="4"/>
        <v>0</v>
      </c>
      <c r="I25" s="48">
        <f t="shared" si="5"/>
        <v>2</v>
      </c>
      <c r="J25" s="80">
        <f t="shared" ca="1" si="6"/>
        <v>19</v>
      </c>
      <c r="K25" s="87">
        <f t="shared" ca="1" si="7"/>
        <v>19</v>
      </c>
      <c r="L25" s="62"/>
      <c r="M25" s="63"/>
    </row>
    <row r="26" spans="3:47" ht="12.9" customHeight="1" x14ac:dyDescent="0.25">
      <c r="C26" s="58"/>
      <c r="D26" s="59"/>
      <c r="E26" s="46">
        <v>3</v>
      </c>
      <c r="F26" s="65" t="str">
        <f t="shared" si="3"/>
        <v>Mandy Sturdy</v>
      </c>
      <c r="G26" s="48">
        <f t="shared" si="8"/>
        <v>19</v>
      </c>
      <c r="H26" s="48">
        <f t="shared" si="4"/>
        <v>0</v>
      </c>
      <c r="I26" s="48">
        <f t="shared" si="5"/>
        <v>2</v>
      </c>
      <c r="J26" s="80">
        <f t="shared" ca="1" si="6"/>
        <v>19</v>
      </c>
      <c r="K26" s="87">
        <f t="shared" ca="1" si="7"/>
        <v>19</v>
      </c>
      <c r="L26" s="62"/>
      <c r="M26" s="63"/>
    </row>
    <row r="27" spans="3:47" ht="12.9" customHeight="1" x14ac:dyDescent="0.25">
      <c r="C27" s="58"/>
      <c r="D27" s="59"/>
      <c r="E27" s="46">
        <v>3</v>
      </c>
      <c r="F27" s="65" t="str">
        <f t="shared" si="3"/>
        <v>Hayley Parry</v>
      </c>
      <c r="G27" s="48">
        <f t="shared" si="8"/>
        <v>19</v>
      </c>
      <c r="H27" s="48">
        <f t="shared" si="4"/>
        <v>0</v>
      </c>
      <c r="I27" s="48">
        <f t="shared" si="5"/>
        <v>2</v>
      </c>
      <c r="J27" s="80">
        <f t="shared" ca="1" si="6"/>
        <v>19</v>
      </c>
      <c r="K27" s="87">
        <f t="shared" ca="1" si="7"/>
        <v>19</v>
      </c>
      <c r="L27" s="62"/>
      <c r="M27" s="63"/>
    </row>
    <row r="28" spans="3:47" ht="12.9" customHeight="1" x14ac:dyDescent="0.25">
      <c r="C28" s="58"/>
      <c r="D28" s="59"/>
      <c r="E28" s="46">
        <v>4</v>
      </c>
      <c r="F28" s="65" t="str">
        <f t="shared" si="3"/>
        <v>Claudia Scragg</v>
      </c>
      <c r="G28" s="48">
        <f t="shared" si="8"/>
        <v>9</v>
      </c>
      <c r="H28" s="48">
        <f t="shared" si="4"/>
        <v>0</v>
      </c>
      <c r="I28" s="48">
        <f t="shared" si="5"/>
        <v>1</v>
      </c>
      <c r="J28" s="80">
        <f t="shared" ca="1" si="6"/>
        <v>9</v>
      </c>
      <c r="K28" s="87">
        <f t="shared" ca="1" si="7"/>
        <v>9</v>
      </c>
      <c r="L28" s="62"/>
      <c r="M28" s="63"/>
    </row>
    <row r="29" spans="3:47" ht="12.9" customHeight="1" x14ac:dyDescent="0.25">
      <c r="C29" s="58"/>
      <c r="D29" s="59"/>
      <c r="E29" s="46"/>
      <c r="F29" s="65" t="str">
        <f t="shared" si="3"/>
        <v>Lauren Walden-Pidding</v>
      </c>
      <c r="G29" s="48">
        <f t="shared" si="8"/>
        <v>0</v>
      </c>
      <c r="H29" s="48">
        <f t="shared" si="4"/>
        <v>0</v>
      </c>
      <c r="I29" s="48">
        <f t="shared" si="5"/>
        <v>0</v>
      </c>
      <c r="J29" s="80">
        <f t="shared" ca="1" si="6"/>
        <v>0</v>
      </c>
      <c r="K29" s="87">
        <f t="shared" ca="1" si="7"/>
        <v>0</v>
      </c>
      <c r="L29" s="62"/>
      <c r="M29" s="63"/>
    </row>
    <row r="30" spans="3:47" ht="12.9" customHeight="1" x14ac:dyDescent="0.25">
      <c r="C30" s="58"/>
      <c r="D30" s="59"/>
      <c r="E30" s="46"/>
      <c r="F30" s="65" t="str">
        <f t="shared" si="3"/>
        <v>Kim Forsyth</v>
      </c>
      <c r="G30" s="48">
        <f t="shared" si="8"/>
        <v>0</v>
      </c>
      <c r="H30" s="48">
        <f t="shared" si="4"/>
        <v>0</v>
      </c>
      <c r="I30" s="48">
        <f t="shared" si="5"/>
        <v>0</v>
      </c>
      <c r="J30" s="80">
        <f t="shared" ca="1" si="6"/>
        <v>0</v>
      </c>
      <c r="K30" s="87">
        <f t="shared" ca="1" si="7"/>
        <v>0</v>
      </c>
      <c r="L30" s="62"/>
      <c r="M30" s="63"/>
    </row>
    <row r="31" spans="3:47" ht="12.9" customHeight="1" x14ac:dyDescent="0.25">
      <c r="C31" s="58"/>
      <c r="D31" s="59"/>
      <c r="E31" s="46"/>
      <c r="F31" s="65" t="str">
        <f t="shared" si="3"/>
        <v>Caroline Chavasse</v>
      </c>
      <c r="G31" s="48">
        <f t="shared" si="8"/>
        <v>0</v>
      </c>
      <c r="H31" s="48">
        <f t="shared" si="4"/>
        <v>0</v>
      </c>
      <c r="I31" s="48">
        <f t="shared" si="5"/>
        <v>0</v>
      </c>
      <c r="J31" s="80">
        <f t="shared" ca="1" si="6"/>
        <v>0</v>
      </c>
      <c r="K31" s="87">
        <f t="shared" ca="1" si="7"/>
        <v>0</v>
      </c>
      <c r="L31" s="62"/>
      <c r="M31" s="63"/>
    </row>
    <row r="32" spans="3:47" ht="12.9" customHeight="1" x14ac:dyDescent="0.25">
      <c r="C32" s="58"/>
      <c r="D32" s="59"/>
      <c r="E32" s="46"/>
      <c r="F32" s="65"/>
      <c r="G32" s="48"/>
      <c r="H32" s="48"/>
      <c r="I32" s="48"/>
      <c r="J32" s="80"/>
      <c r="K32" s="87"/>
      <c r="L32" s="62"/>
      <c r="M32" s="63"/>
    </row>
    <row r="33" spans="3:13" ht="12.9" customHeight="1" x14ac:dyDescent="0.25">
      <c r="C33" s="58"/>
      <c r="D33" s="59"/>
      <c r="E33" s="46"/>
      <c r="F33" s="50"/>
      <c r="G33" s="48"/>
      <c r="H33" s="48"/>
      <c r="I33" s="48"/>
      <c r="J33" s="48"/>
      <c r="K33" s="48"/>
      <c r="L33" s="62"/>
      <c r="M33" s="63"/>
    </row>
    <row r="34" spans="3:13" ht="8.25" customHeight="1" x14ac:dyDescent="0.25">
      <c r="C34" s="27"/>
      <c r="D34" s="32"/>
      <c r="E34" s="34"/>
      <c r="F34" s="32"/>
      <c r="G34" s="31"/>
      <c r="H34" s="34"/>
      <c r="I34" s="32"/>
      <c r="J34" s="31"/>
      <c r="K34" s="31"/>
      <c r="L34" s="31"/>
      <c r="M34" s="26"/>
    </row>
    <row r="35" spans="3:13" ht="8.25" customHeight="1" x14ac:dyDescent="0.25">
      <c r="C35" s="27"/>
      <c r="D35" s="27"/>
      <c r="E35" s="29"/>
      <c r="F35" s="27"/>
      <c r="G35" s="26"/>
      <c r="H35" s="29"/>
      <c r="I35" s="27"/>
      <c r="J35" s="26"/>
      <c r="K35" s="26"/>
      <c r="L35" s="26"/>
      <c r="M35" s="26"/>
    </row>
    <row r="36" spans="3:13" ht="12.9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48B-8FE8-423C-9C6E-F143E6AB9647}">
  <dimension ref="C1:AU55"/>
  <sheetViews>
    <sheetView topLeftCell="A13" workbookViewId="0">
      <selection activeCell="S41" sqref="S41"/>
    </sheetView>
  </sheetViews>
  <sheetFormatPr defaultRowHeight="13.2" x14ac:dyDescent="0.25"/>
  <cols>
    <col min="3" max="4" width="1.5546875" customWidth="1"/>
    <col min="5" max="5" width="8.777343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3" width="3.109375" customWidth="1"/>
    <col min="44" max="45" width="1.5546875" customWidth="1"/>
  </cols>
  <sheetData>
    <row r="1" spans="18:47" ht="12.9" customHeight="1" x14ac:dyDescent="0.25"/>
    <row r="2" spans="18:47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7"/>
      <c r="AK2" s="29"/>
      <c r="AL2" s="29"/>
      <c r="AM2" s="29"/>
      <c r="AN2" s="29"/>
      <c r="AO2" s="29"/>
      <c r="AP2" s="29"/>
      <c r="AQ2" s="30"/>
      <c r="AR2" s="27"/>
      <c r="AS2" s="27"/>
      <c r="AU2" s="26"/>
    </row>
    <row r="3" spans="18:47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2"/>
      <c r="AK3" s="34"/>
      <c r="AL3" s="34"/>
      <c r="AM3" s="34"/>
      <c r="AN3" s="34"/>
      <c r="AO3" s="34"/>
      <c r="AP3" s="34"/>
      <c r="AQ3" s="35"/>
      <c r="AR3" s="32"/>
      <c r="AS3" s="27"/>
      <c r="AU3" s="31"/>
    </row>
    <row r="4" spans="18:47" ht="132.75" customHeight="1" x14ac:dyDescent="0.25">
      <c r="R4" s="36"/>
      <c r="S4" s="37"/>
      <c r="T4" s="82" t="s">
        <v>31</v>
      </c>
      <c r="U4" s="82" t="s">
        <v>51</v>
      </c>
      <c r="V4" s="38"/>
      <c r="W4" s="39" t="s">
        <v>32</v>
      </c>
      <c r="X4" s="39" t="s">
        <v>104</v>
      </c>
      <c r="Y4" s="39" t="s">
        <v>115</v>
      </c>
      <c r="Z4" s="39" t="s">
        <v>129</v>
      </c>
      <c r="AA4" s="39" t="s">
        <v>151</v>
      </c>
      <c r="AB4" s="39" t="s">
        <v>167</v>
      </c>
      <c r="AC4" s="39" t="s">
        <v>189</v>
      </c>
      <c r="AD4" s="39" t="s">
        <v>194</v>
      </c>
      <c r="AE4" s="39" t="s">
        <v>203</v>
      </c>
      <c r="AF4" s="39" t="s">
        <v>215</v>
      </c>
      <c r="AG4" s="39" t="s">
        <v>234</v>
      </c>
      <c r="AH4" s="39" t="s">
        <v>241</v>
      </c>
      <c r="AI4" s="39"/>
      <c r="AJ4" s="39"/>
      <c r="AK4" s="40" t="s">
        <v>19</v>
      </c>
      <c r="AL4" s="40" t="s">
        <v>20</v>
      </c>
      <c r="AM4" s="40" t="s">
        <v>21</v>
      </c>
      <c r="AN4" s="40" t="s">
        <v>22</v>
      </c>
      <c r="AO4" s="40" t="s">
        <v>23</v>
      </c>
      <c r="AP4" s="97" t="s">
        <v>24</v>
      </c>
      <c r="AQ4" s="40" t="s">
        <v>25</v>
      </c>
      <c r="AR4" s="41"/>
      <c r="AS4" s="42"/>
      <c r="AU4" s="82" t="s">
        <v>27</v>
      </c>
    </row>
    <row r="5" spans="18:47" ht="12.9" customHeight="1" x14ac:dyDescent="0.25">
      <c r="R5" s="43"/>
      <c r="S5" s="44"/>
      <c r="T5" s="87">
        <f t="shared" ref="T5:T23" ca="1" si="0">U5+AP5+AQ5</f>
        <v>35</v>
      </c>
      <c r="U5" s="80">
        <f t="array" aca="1" ref="U5" ca="1">SUM(LARGE(W5:AI5,ROW(INDIRECT("1:8"))))</f>
        <v>35</v>
      </c>
      <c r="V5" s="50" t="s">
        <v>112</v>
      </c>
      <c r="W5" s="64">
        <v>0</v>
      </c>
      <c r="X5" s="64">
        <v>0</v>
      </c>
      <c r="Y5" s="64">
        <v>10</v>
      </c>
      <c r="Z5" s="64">
        <v>0</v>
      </c>
      <c r="AA5" s="64">
        <v>9</v>
      </c>
      <c r="AB5" s="64">
        <v>10</v>
      </c>
      <c r="AC5" s="64">
        <v>6</v>
      </c>
      <c r="AD5" s="64">
        <v>0</v>
      </c>
      <c r="AE5" s="64">
        <v>0</v>
      </c>
      <c r="AF5" s="64">
        <v>0</v>
      </c>
      <c r="AG5" s="64">
        <v>0</v>
      </c>
      <c r="AH5" s="64">
        <v>0</v>
      </c>
      <c r="AI5" s="64"/>
      <c r="AJ5" s="64"/>
      <c r="AK5" s="69"/>
      <c r="AL5" s="69"/>
      <c r="AM5" s="69"/>
      <c r="AN5" s="69"/>
      <c r="AO5" s="69"/>
      <c r="AP5" s="69">
        <f t="shared" ref="AP5:AP11" si="1">SUM(AK5:AO5)</f>
        <v>0</v>
      </c>
      <c r="AQ5" s="69"/>
      <c r="AR5" s="32"/>
      <c r="AS5" s="27"/>
      <c r="AU5" s="87">
        <f t="shared" ref="AU5:AU23" si="2">SUM(W5:AH5)</f>
        <v>35</v>
      </c>
    </row>
    <row r="6" spans="18:47" ht="12.9" customHeight="1" x14ac:dyDescent="0.25">
      <c r="R6" s="43"/>
      <c r="S6" s="44"/>
      <c r="T6" s="87">
        <f t="shared" ca="1" si="0"/>
        <v>31</v>
      </c>
      <c r="U6" s="80">
        <f t="array" aca="1" ref="U6" ca="1">SUM(LARGE(W6:AI6,ROW(INDIRECT("1:8"))))</f>
        <v>26</v>
      </c>
      <c r="V6" s="50" t="s">
        <v>70</v>
      </c>
      <c r="W6" s="64">
        <v>0</v>
      </c>
      <c r="X6" s="64">
        <v>0</v>
      </c>
      <c r="Y6" s="64">
        <v>9</v>
      </c>
      <c r="Z6" s="64">
        <v>0</v>
      </c>
      <c r="AA6" s="64">
        <v>7</v>
      </c>
      <c r="AB6" s="64">
        <v>0</v>
      </c>
      <c r="AC6" s="64">
        <v>2</v>
      </c>
      <c r="AD6" s="64">
        <v>0</v>
      </c>
      <c r="AE6" s="64">
        <v>0</v>
      </c>
      <c r="AF6" s="64">
        <v>0</v>
      </c>
      <c r="AG6" s="64">
        <v>8</v>
      </c>
      <c r="AH6" s="64">
        <v>0</v>
      </c>
      <c r="AI6" s="64"/>
      <c r="AJ6" s="64"/>
      <c r="AK6" s="69"/>
      <c r="AL6" s="69"/>
      <c r="AM6" s="69">
        <v>5</v>
      </c>
      <c r="AN6" s="69"/>
      <c r="AO6" s="69"/>
      <c r="AP6" s="69">
        <f t="shared" si="1"/>
        <v>5</v>
      </c>
      <c r="AQ6" s="69"/>
      <c r="AR6" s="32"/>
      <c r="AS6" s="27"/>
      <c r="AU6" s="87">
        <f t="shared" si="2"/>
        <v>26</v>
      </c>
    </row>
    <row r="7" spans="18:47" ht="12.9" customHeight="1" x14ac:dyDescent="0.25">
      <c r="R7" s="43"/>
      <c r="S7" s="44"/>
      <c r="T7" s="87">
        <f t="shared" ca="1" si="0"/>
        <v>27</v>
      </c>
      <c r="U7" s="80">
        <f t="array" aca="1" ref="U7" ca="1">SUM(LARGE(W7:AI7,ROW(INDIRECT("1:8"))))</f>
        <v>22</v>
      </c>
      <c r="V7" s="78" t="s">
        <v>148</v>
      </c>
      <c r="W7" s="64">
        <v>0</v>
      </c>
      <c r="X7" s="64">
        <v>0</v>
      </c>
      <c r="Y7" s="64">
        <v>0</v>
      </c>
      <c r="Z7" s="64">
        <v>0</v>
      </c>
      <c r="AA7" s="64">
        <v>8</v>
      </c>
      <c r="AB7" s="64">
        <v>0</v>
      </c>
      <c r="AC7" s="64">
        <v>5</v>
      </c>
      <c r="AD7" s="64">
        <v>0</v>
      </c>
      <c r="AE7" s="64">
        <v>0</v>
      </c>
      <c r="AF7" s="64">
        <v>0</v>
      </c>
      <c r="AG7" s="64">
        <v>9</v>
      </c>
      <c r="AH7" s="64">
        <v>0</v>
      </c>
      <c r="AI7" s="64"/>
      <c r="AJ7" s="64"/>
      <c r="AK7" s="69"/>
      <c r="AL7" s="69"/>
      <c r="AM7" s="69">
        <v>5</v>
      </c>
      <c r="AN7" s="69"/>
      <c r="AO7" s="69"/>
      <c r="AP7" s="69">
        <f t="shared" si="1"/>
        <v>5</v>
      </c>
      <c r="AQ7" s="69"/>
      <c r="AR7" s="32"/>
      <c r="AS7" s="27"/>
      <c r="AU7" s="87">
        <f t="shared" si="2"/>
        <v>22</v>
      </c>
    </row>
    <row r="8" spans="18:47" ht="12.9" customHeight="1" x14ac:dyDescent="0.25">
      <c r="R8" s="43"/>
      <c r="S8" s="44"/>
      <c r="T8" s="87">
        <f t="shared" ca="1" si="0"/>
        <v>18</v>
      </c>
      <c r="U8" s="80">
        <f t="array" aca="1" ref="U8" ca="1">SUM(LARGE(W8:AI8,ROW(INDIRECT("1:8"))))</f>
        <v>18</v>
      </c>
      <c r="V8" s="50" t="s">
        <v>89</v>
      </c>
      <c r="W8" s="64">
        <v>0</v>
      </c>
      <c r="X8" s="64">
        <v>8</v>
      </c>
      <c r="Y8" s="64">
        <v>0</v>
      </c>
      <c r="Z8" s="64">
        <v>10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/>
      <c r="AJ8" s="64"/>
      <c r="AK8" s="69"/>
      <c r="AL8" s="69"/>
      <c r="AM8" s="69"/>
      <c r="AN8" s="69"/>
      <c r="AO8" s="69"/>
      <c r="AP8" s="69">
        <f t="shared" si="1"/>
        <v>0</v>
      </c>
      <c r="AQ8" s="69"/>
      <c r="AR8" s="32"/>
      <c r="AS8" s="27"/>
      <c r="AU8" s="87">
        <f t="shared" si="2"/>
        <v>18</v>
      </c>
    </row>
    <row r="9" spans="18:47" ht="12.9" customHeight="1" x14ac:dyDescent="0.25">
      <c r="R9" s="43"/>
      <c r="S9" s="44"/>
      <c r="T9" s="87">
        <f t="shared" ca="1" si="0"/>
        <v>18</v>
      </c>
      <c r="U9" s="80">
        <f t="array" aca="1" ref="U9" ca="1">SUM(LARGE(W9:AI9,ROW(INDIRECT("1:8"))))</f>
        <v>18</v>
      </c>
      <c r="V9" s="50" t="s">
        <v>146</v>
      </c>
      <c r="W9" s="64">
        <v>0</v>
      </c>
      <c r="X9" s="64">
        <v>0</v>
      </c>
      <c r="Y9" s="64">
        <v>0</v>
      </c>
      <c r="Z9" s="64">
        <v>0</v>
      </c>
      <c r="AA9" s="64">
        <v>10</v>
      </c>
      <c r="AB9" s="64">
        <v>0</v>
      </c>
      <c r="AC9" s="64">
        <v>8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/>
      <c r="AJ9" s="64"/>
      <c r="AK9" s="69"/>
      <c r="AL9" s="69"/>
      <c r="AM9" s="69"/>
      <c r="AN9" s="69"/>
      <c r="AO9" s="69"/>
      <c r="AP9" s="69">
        <f t="shared" si="1"/>
        <v>0</v>
      </c>
      <c r="AQ9" s="69"/>
      <c r="AR9" s="32"/>
      <c r="AS9" s="27"/>
      <c r="AU9" s="87">
        <f t="shared" si="2"/>
        <v>18</v>
      </c>
    </row>
    <row r="10" spans="18:47" ht="12.9" customHeight="1" x14ac:dyDescent="0.25">
      <c r="R10" s="43"/>
      <c r="S10" s="44"/>
      <c r="T10" s="87">
        <f t="shared" ca="1" si="0"/>
        <v>10</v>
      </c>
      <c r="U10" s="80">
        <f t="array" aca="1" ref="U10" ca="1">SUM(LARGE(W10:AI10,ROW(INDIRECT("1:8"))))</f>
        <v>10</v>
      </c>
      <c r="V10" s="50" t="s">
        <v>86</v>
      </c>
      <c r="W10" s="64">
        <v>0</v>
      </c>
      <c r="X10" s="64">
        <v>10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/>
      <c r="AJ10" s="64"/>
      <c r="AK10" s="69"/>
      <c r="AL10" s="69"/>
      <c r="AM10" s="69"/>
      <c r="AN10" s="69"/>
      <c r="AO10" s="69"/>
      <c r="AP10" s="69">
        <f t="shared" si="1"/>
        <v>0</v>
      </c>
      <c r="AQ10" s="69"/>
      <c r="AR10" s="32"/>
      <c r="AS10" s="27"/>
      <c r="AU10" s="87">
        <f t="shared" si="2"/>
        <v>10</v>
      </c>
    </row>
    <row r="11" spans="18:47" ht="12.9" customHeight="1" x14ac:dyDescent="0.25">
      <c r="R11" s="43"/>
      <c r="S11" s="44"/>
      <c r="T11" s="87">
        <f t="shared" ca="1" si="0"/>
        <v>10</v>
      </c>
      <c r="U11" s="80">
        <f t="array" aca="1" ref="U11" ca="1">SUM(LARGE(W11:AI11,ROW(INDIRECT("1:8"))))</f>
        <v>10</v>
      </c>
      <c r="V11" s="50" t="s">
        <v>175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10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/>
      <c r="AJ11" s="64"/>
      <c r="AK11" s="69"/>
      <c r="AL11" s="69"/>
      <c r="AM11" s="69"/>
      <c r="AN11" s="69"/>
      <c r="AO11" s="69"/>
      <c r="AP11" s="69">
        <f t="shared" si="1"/>
        <v>0</v>
      </c>
      <c r="AQ11" s="69"/>
      <c r="AR11" s="32"/>
      <c r="AS11" s="27"/>
      <c r="AU11" s="87">
        <f t="shared" si="2"/>
        <v>10</v>
      </c>
    </row>
    <row r="12" spans="18:47" ht="12.9" customHeight="1" x14ac:dyDescent="0.25">
      <c r="R12" s="43"/>
      <c r="S12" s="44"/>
      <c r="T12" s="87">
        <f t="shared" ca="1" si="0"/>
        <v>10</v>
      </c>
      <c r="U12" s="80">
        <f t="array" aca="1" ref="U12" ca="1">SUM(LARGE(W12:AI12,ROW(INDIRECT("1:8"))))</f>
        <v>10</v>
      </c>
      <c r="V12" s="50" t="s">
        <v>211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10</v>
      </c>
      <c r="AG12" s="64">
        <v>0</v>
      </c>
      <c r="AH12" s="64">
        <v>0</v>
      </c>
      <c r="AI12" s="64"/>
      <c r="AJ12" s="64"/>
      <c r="AK12" s="69"/>
      <c r="AL12" s="69"/>
      <c r="AM12" s="69"/>
      <c r="AN12" s="69"/>
      <c r="AO12" s="69"/>
      <c r="AP12" s="69">
        <v>0</v>
      </c>
      <c r="AQ12" s="69"/>
      <c r="AR12" s="32"/>
      <c r="AS12" s="27"/>
      <c r="AU12" s="87">
        <f t="shared" si="2"/>
        <v>10</v>
      </c>
    </row>
    <row r="13" spans="18:47" ht="12.9" customHeight="1" x14ac:dyDescent="0.25">
      <c r="R13" s="43"/>
      <c r="S13" s="44"/>
      <c r="T13" s="87">
        <f t="shared" ca="1" si="0"/>
        <v>10</v>
      </c>
      <c r="U13" s="80">
        <f t="array" aca="1" ref="U13" ca="1">SUM(LARGE(W13:AI13,ROW(INDIRECT("1:8"))))</f>
        <v>10</v>
      </c>
      <c r="V13" s="50" t="s">
        <v>221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10</v>
      </c>
      <c r="AH13" s="64">
        <v>0</v>
      </c>
      <c r="AI13" s="64"/>
      <c r="AJ13" s="64"/>
      <c r="AK13" s="69"/>
      <c r="AL13" s="69"/>
      <c r="AM13" s="69"/>
      <c r="AN13" s="69"/>
      <c r="AO13" s="69"/>
      <c r="AP13" s="69">
        <v>0</v>
      </c>
      <c r="AQ13" s="69"/>
      <c r="AR13" s="32"/>
      <c r="AS13" s="27"/>
      <c r="AU13" s="87">
        <f t="shared" si="2"/>
        <v>10</v>
      </c>
    </row>
    <row r="14" spans="18:47" ht="12.9" customHeight="1" x14ac:dyDescent="0.25">
      <c r="R14" s="43"/>
      <c r="S14" s="44"/>
      <c r="T14" s="87">
        <f t="shared" ca="1" si="0"/>
        <v>10</v>
      </c>
      <c r="U14" s="80">
        <f t="array" aca="1" ref="U14" ca="1">SUM(LARGE(W14:AI14,ROW(INDIRECT("1:8"))))</f>
        <v>10</v>
      </c>
      <c r="V14" s="50" t="s">
        <v>239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10</v>
      </c>
      <c r="AI14" s="64"/>
      <c r="AJ14" s="64"/>
      <c r="AK14" s="69"/>
      <c r="AL14" s="69"/>
      <c r="AM14" s="69"/>
      <c r="AN14" s="69"/>
      <c r="AO14" s="69"/>
      <c r="AP14" s="69">
        <v>0</v>
      </c>
      <c r="AQ14" s="69"/>
      <c r="AR14" s="32"/>
      <c r="AS14" s="27"/>
      <c r="AU14" s="87">
        <f t="shared" si="2"/>
        <v>10</v>
      </c>
    </row>
    <row r="15" spans="18:47" ht="12.9" customHeight="1" x14ac:dyDescent="0.25">
      <c r="R15" s="43"/>
      <c r="S15" s="44"/>
      <c r="T15" s="87">
        <f t="shared" ca="1" si="0"/>
        <v>9</v>
      </c>
      <c r="U15" s="80">
        <f t="array" aca="1" ref="U15" ca="1">SUM(LARGE(W15:AI15,ROW(INDIRECT("1:8"))))</f>
        <v>9</v>
      </c>
      <c r="V15" s="50" t="s">
        <v>87</v>
      </c>
      <c r="W15" s="64">
        <v>0</v>
      </c>
      <c r="X15" s="64">
        <v>9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/>
      <c r="AJ15" s="64"/>
      <c r="AK15" s="69"/>
      <c r="AL15" s="69"/>
      <c r="AM15" s="69"/>
      <c r="AN15" s="69"/>
      <c r="AO15" s="69"/>
      <c r="AP15" s="69">
        <f>SUM(AK15:AO15)</f>
        <v>0</v>
      </c>
      <c r="AQ15" s="69"/>
      <c r="AR15" s="32"/>
      <c r="AS15" s="27"/>
      <c r="AU15" s="87">
        <f t="shared" si="2"/>
        <v>9</v>
      </c>
    </row>
    <row r="16" spans="18:47" ht="12.9" customHeight="1" x14ac:dyDescent="0.25">
      <c r="R16" s="43"/>
      <c r="S16" s="44"/>
      <c r="T16" s="87">
        <f t="shared" ca="1" si="0"/>
        <v>9</v>
      </c>
      <c r="U16" s="80">
        <f t="array" aca="1" ref="U16" ca="1">SUM(LARGE(W16:AI16,ROW(INDIRECT("1:8"))))</f>
        <v>9</v>
      </c>
      <c r="V16" s="50" t="s">
        <v>178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9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/>
      <c r="AJ16" s="64"/>
      <c r="AK16" s="69"/>
      <c r="AL16" s="69"/>
      <c r="AM16" s="69"/>
      <c r="AN16" s="69"/>
      <c r="AO16" s="69"/>
      <c r="AP16" s="69">
        <f>SUM(AK16:AO16)</f>
        <v>0</v>
      </c>
      <c r="AQ16" s="69"/>
      <c r="AR16" s="32"/>
      <c r="AS16" s="27"/>
      <c r="AU16" s="87">
        <f t="shared" si="2"/>
        <v>9</v>
      </c>
    </row>
    <row r="17" spans="3:47" ht="12.9" customHeight="1" x14ac:dyDescent="0.25">
      <c r="R17" s="43"/>
      <c r="S17" s="44"/>
      <c r="T17" s="87">
        <f t="shared" ca="1" si="0"/>
        <v>9</v>
      </c>
      <c r="U17" s="80">
        <f t="array" aca="1" ref="U17" ca="1">SUM(LARGE(W17:AI17,ROW(INDIRECT("1:8"))))</f>
        <v>9</v>
      </c>
      <c r="V17" s="50" t="s">
        <v>212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9</v>
      </c>
      <c r="AG17" s="64">
        <v>0</v>
      </c>
      <c r="AH17" s="64">
        <v>0</v>
      </c>
      <c r="AI17" s="64"/>
      <c r="AJ17" s="64"/>
      <c r="AK17" s="69"/>
      <c r="AL17" s="69"/>
      <c r="AM17" s="69"/>
      <c r="AN17" s="69"/>
      <c r="AO17" s="69"/>
      <c r="AP17" s="69">
        <v>0</v>
      </c>
      <c r="AQ17" s="69"/>
      <c r="AR17" s="32"/>
      <c r="AS17" s="27"/>
      <c r="AU17" s="87">
        <f t="shared" si="2"/>
        <v>9</v>
      </c>
    </row>
    <row r="18" spans="3:47" ht="12.9" customHeight="1" x14ac:dyDescent="0.25">
      <c r="R18" s="43"/>
      <c r="S18" s="44"/>
      <c r="T18" s="87">
        <f t="shared" ca="1" si="0"/>
        <v>8</v>
      </c>
      <c r="U18" s="80">
        <f t="array" aca="1" ref="U18" ca="1">SUM(LARGE(W18:AI18,ROW(INDIRECT("1:8"))))</f>
        <v>8</v>
      </c>
      <c r="V18" s="50" t="s">
        <v>213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8</v>
      </c>
      <c r="AG18" s="64">
        <v>0</v>
      </c>
      <c r="AH18" s="64">
        <v>0</v>
      </c>
      <c r="AI18" s="64"/>
      <c r="AJ18" s="64"/>
      <c r="AK18" s="69"/>
      <c r="AL18" s="69"/>
      <c r="AM18" s="69"/>
      <c r="AN18" s="69"/>
      <c r="AO18" s="69"/>
      <c r="AP18" s="69">
        <v>0</v>
      </c>
      <c r="AQ18" s="69"/>
      <c r="AR18" s="32"/>
      <c r="AS18" s="27"/>
      <c r="AU18" s="87">
        <f t="shared" si="2"/>
        <v>8</v>
      </c>
    </row>
    <row r="19" spans="3:47" ht="12.9" customHeight="1" x14ac:dyDescent="0.25">
      <c r="R19" s="43"/>
      <c r="S19" s="44"/>
      <c r="T19" s="87">
        <f t="shared" ca="1" si="0"/>
        <v>7</v>
      </c>
      <c r="U19" s="80">
        <f t="array" aca="1" ref="U19" ca="1">SUM(LARGE(W19:AI19,ROW(INDIRECT("1:8"))))</f>
        <v>7</v>
      </c>
      <c r="V19" s="50" t="s">
        <v>179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7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/>
      <c r="AJ19" s="64"/>
      <c r="AK19" s="69"/>
      <c r="AL19" s="69"/>
      <c r="AM19" s="69"/>
      <c r="AN19" s="69"/>
      <c r="AO19" s="69"/>
      <c r="AP19" s="69">
        <v>0</v>
      </c>
      <c r="AQ19" s="69"/>
      <c r="AR19" s="32"/>
      <c r="AS19" s="27"/>
      <c r="AU19" s="87">
        <f t="shared" si="2"/>
        <v>7</v>
      </c>
    </row>
    <row r="20" spans="3:47" ht="12.9" customHeight="1" x14ac:dyDescent="0.25">
      <c r="R20" s="43"/>
      <c r="S20" s="44"/>
      <c r="T20" s="87">
        <f t="shared" ca="1" si="0"/>
        <v>6</v>
      </c>
      <c r="U20" s="80">
        <f t="array" aca="1" ref="U20" ca="1">SUM(LARGE(W20:AI20,ROW(INDIRECT("1:8"))))</f>
        <v>6</v>
      </c>
      <c r="V20" s="50" t="s">
        <v>131</v>
      </c>
      <c r="W20" s="64">
        <v>0</v>
      </c>
      <c r="X20" s="64">
        <v>0</v>
      </c>
      <c r="Y20" s="64">
        <v>0</v>
      </c>
      <c r="Z20" s="64">
        <v>0</v>
      </c>
      <c r="AA20" s="64">
        <v>6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/>
      <c r="AJ20" s="64"/>
      <c r="AK20" s="69"/>
      <c r="AL20" s="69"/>
      <c r="AM20" s="69"/>
      <c r="AN20" s="69"/>
      <c r="AO20" s="69"/>
      <c r="AP20" s="69">
        <f>SUM(AK20:AO20)</f>
        <v>0</v>
      </c>
      <c r="AQ20" s="69"/>
      <c r="AR20" s="32"/>
      <c r="AS20" s="27"/>
      <c r="AU20" s="87">
        <f t="shared" si="2"/>
        <v>6</v>
      </c>
    </row>
    <row r="21" spans="3:47" ht="12.9" customHeight="1" x14ac:dyDescent="0.25">
      <c r="R21" s="43"/>
      <c r="S21" s="44"/>
      <c r="T21" s="87">
        <f t="shared" ca="1" si="0"/>
        <v>4</v>
      </c>
      <c r="U21" s="80">
        <f t="array" aca="1" ref="U21" ca="1">SUM(LARGE(W21:AI21,ROW(INDIRECT("1:8"))))</f>
        <v>4</v>
      </c>
      <c r="V21" s="50" t="s">
        <v>182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4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/>
      <c r="AJ21" s="64"/>
      <c r="AK21" s="69"/>
      <c r="AL21" s="69"/>
      <c r="AM21" s="69"/>
      <c r="AN21" s="69"/>
      <c r="AO21" s="69"/>
      <c r="AP21" s="69">
        <f>SUM(AK21:AO21)</f>
        <v>0</v>
      </c>
      <c r="AQ21" s="69"/>
      <c r="AR21" s="32"/>
      <c r="AS21" s="27"/>
      <c r="AU21" s="87">
        <f t="shared" si="2"/>
        <v>4</v>
      </c>
    </row>
    <row r="22" spans="3:47" ht="12.9" customHeight="1" x14ac:dyDescent="0.25">
      <c r="R22" s="43"/>
      <c r="S22" s="44"/>
      <c r="T22" s="87">
        <f t="shared" ca="1" si="0"/>
        <v>3</v>
      </c>
      <c r="U22" s="80">
        <f t="array" aca="1" ref="U22" ca="1">SUM(LARGE(W22:AI22,ROW(INDIRECT("1:8"))))</f>
        <v>3</v>
      </c>
      <c r="V22" s="50" t="s">
        <v>183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3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/>
      <c r="AJ22" s="64"/>
      <c r="AK22" s="69"/>
      <c r="AL22" s="69"/>
      <c r="AM22" s="69"/>
      <c r="AN22" s="69"/>
      <c r="AO22" s="69"/>
      <c r="AP22" s="69">
        <v>0</v>
      </c>
      <c r="AQ22" s="69"/>
      <c r="AR22" s="32"/>
      <c r="AS22" s="27"/>
      <c r="AU22" s="87">
        <f t="shared" si="2"/>
        <v>3</v>
      </c>
    </row>
    <row r="23" spans="3:47" ht="12.9" customHeight="1" x14ac:dyDescent="0.25">
      <c r="R23" s="43"/>
      <c r="S23" s="44"/>
      <c r="T23" s="87">
        <f t="shared" ca="1" si="0"/>
        <v>2</v>
      </c>
      <c r="U23" s="80">
        <f t="array" aca="1" ref="U23" ca="1">SUM(LARGE(W23:AI23,ROW(INDIRECT("1:8"))))</f>
        <v>2</v>
      </c>
      <c r="V23" s="50" t="s">
        <v>188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2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/>
      <c r="AJ23" s="64"/>
      <c r="AK23" s="69"/>
      <c r="AL23" s="69"/>
      <c r="AM23" s="69"/>
      <c r="AN23" s="69"/>
      <c r="AO23" s="69"/>
      <c r="AP23" s="69">
        <v>0</v>
      </c>
      <c r="AQ23" s="69"/>
      <c r="AR23" s="32"/>
      <c r="AS23" s="27"/>
      <c r="AU23" s="87">
        <f t="shared" si="2"/>
        <v>2</v>
      </c>
    </row>
    <row r="24" spans="3:47" ht="12.9" customHeight="1" x14ac:dyDescent="0.25">
      <c r="R24" s="43"/>
      <c r="S24" s="44"/>
      <c r="T24" s="87"/>
      <c r="U24" s="80"/>
      <c r="V24" s="50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9"/>
      <c r="AL24" s="69"/>
      <c r="AM24" s="69"/>
      <c r="AN24" s="69"/>
      <c r="AO24" s="69"/>
      <c r="AP24" s="69"/>
      <c r="AQ24" s="69"/>
      <c r="AR24" s="32"/>
      <c r="AS24" s="27"/>
      <c r="AU24" s="87"/>
    </row>
    <row r="25" spans="3:47" ht="12.9" customHeight="1" x14ac:dyDescent="0.25">
      <c r="R25" s="43"/>
      <c r="S25" s="44"/>
      <c r="T25" s="46"/>
      <c r="U25" s="46"/>
      <c r="V25" s="50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9"/>
      <c r="AL25" s="69"/>
      <c r="AM25" s="69"/>
      <c r="AN25" s="69"/>
      <c r="AO25" s="69"/>
      <c r="AP25" s="69"/>
      <c r="AQ25" s="69"/>
      <c r="AR25" s="32"/>
      <c r="AS25" s="27"/>
      <c r="AU25" s="46"/>
    </row>
    <row r="26" spans="3:47" ht="8.25" customHeight="1" x14ac:dyDescent="0.25">
      <c r="R26" s="26"/>
      <c r="S26" s="31"/>
      <c r="T26" s="31"/>
      <c r="U26" s="31"/>
      <c r="V26" s="31"/>
      <c r="W26" s="32"/>
      <c r="X26" s="33"/>
      <c r="Y26" s="32"/>
      <c r="Z26" s="32"/>
      <c r="AA26" s="32"/>
      <c r="AB26" s="32"/>
      <c r="AC26" s="34"/>
      <c r="AD26" s="34"/>
      <c r="AE26" s="34"/>
      <c r="AF26" s="34"/>
      <c r="AG26" s="34"/>
      <c r="AH26" s="34"/>
      <c r="AI26" s="34"/>
      <c r="AJ26" s="32"/>
      <c r="AK26" s="34"/>
      <c r="AL26" s="34"/>
      <c r="AM26" s="34"/>
      <c r="AN26" s="34"/>
      <c r="AO26" s="34"/>
      <c r="AP26" s="34"/>
      <c r="AQ26" s="35"/>
      <c r="AR26" s="32"/>
      <c r="AS26" s="27"/>
      <c r="AU26" s="31"/>
    </row>
    <row r="27" spans="3:47" ht="8.25" customHeight="1" x14ac:dyDescent="0.25">
      <c r="R27" s="26"/>
      <c r="S27" s="26"/>
      <c r="T27" s="26"/>
      <c r="U27" s="26"/>
      <c r="V27" s="26"/>
      <c r="W27" s="26"/>
      <c r="X27" s="27"/>
      <c r="Y27" s="27"/>
      <c r="Z27" s="27"/>
      <c r="AA27" s="27"/>
      <c r="AB27" s="27"/>
      <c r="AC27" s="27"/>
      <c r="AD27" s="29"/>
      <c r="AE27" s="29"/>
      <c r="AF27" s="29"/>
      <c r="AG27" s="29"/>
      <c r="AH27" s="29"/>
      <c r="AI27" s="29"/>
      <c r="AJ27" s="29"/>
      <c r="AK27" s="27"/>
      <c r="AL27" s="29"/>
      <c r="AM27" s="29"/>
      <c r="AN27" s="29"/>
      <c r="AO27" s="29"/>
      <c r="AP27" s="29"/>
      <c r="AQ27" s="29"/>
      <c r="AR27" s="30"/>
      <c r="AS27" s="27"/>
      <c r="AU27" s="26"/>
    </row>
    <row r="28" spans="3:47" ht="12.9" customHeight="1" x14ac:dyDescent="0.25"/>
    <row r="29" spans="3:47" ht="12.9" customHeight="1" x14ac:dyDescent="0.25"/>
    <row r="30" spans="3:47" ht="8.25" customHeight="1" x14ac:dyDescent="0.25">
      <c r="C30" s="27"/>
      <c r="D30" s="27"/>
      <c r="E30" s="29"/>
      <c r="F30" s="27"/>
      <c r="G30" s="26"/>
      <c r="H30" s="29"/>
      <c r="I30" s="27"/>
      <c r="J30" s="26"/>
      <c r="K30" s="26"/>
      <c r="L30" s="26"/>
      <c r="M30" s="26"/>
    </row>
    <row r="31" spans="3:47" ht="8.25" customHeight="1" x14ac:dyDescent="0.25">
      <c r="C31" s="27"/>
      <c r="D31" s="32"/>
      <c r="E31" s="34" t="s">
        <v>59</v>
      </c>
      <c r="F31" s="32"/>
      <c r="G31" s="31"/>
      <c r="H31" s="34"/>
      <c r="I31" s="32"/>
      <c r="J31" s="31"/>
      <c r="K31" s="31"/>
      <c r="L31" s="31"/>
      <c r="M31" s="26"/>
    </row>
    <row r="32" spans="3:47" ht="24.9" customHeight="1" x14ac:dyDescent="0.25">
      <c r="C32" s="52"/>
      <c r="D32" s="53"/>
      <c r="E32" s="54" t="s">
        <v>26</v>
      </c>
      <c r="F32" s="54" t="s">
        <v>2</v>
      </c>
      <c r="G32" s="54" t="s">
        <v>27</v>
      </c>
      <c r="H32" s="54" t="s">
        <v>28</v>
      </c>
      <c r="I32" s="54" t="s">
        <v>29</v>
      </c>
      <c r="J32" s="54" t="s">
        <v>30</v>
      </c>
      <c r="K32" s="55" t="s">
        <v>31</v>
      </c>
      <c r="L32" s="56"/>
      <c r="M32" s="57"/>
    </row>
    <row r="33" spans="3:13" ht="12.9" customHeight="1" x14ac:dyDescent="0.25">
      <c r="C33" s="58"/>
      <c r="D33" s="59"/>
      <c r="E33" s="46">
        <v>1</v>
      </c>
      <c r="F33" s="50" t="str">
        <f>V5</f>
        <v>Sarah Fish</v>
      </c>
      <c r="G33" s="48">
        <f>AU5</f>
        <v>35</v>
      </c>
      <c r="H33" s="48">
        <f>AP5+AQ5</f>
        <v>0</v>
      </c>
      <c r="I33" s="48">
        <f>COUNTIF(W5:AI5,"&lt;&gt;"&amp;"")-COUNTIF(W5:AI5,"=0")</f>
        <v>4</v>
      </c>
      <c r="J33" s="80">
        <f ca="1">U5</f>
        <v>35</v>
      </c>
      <c r="K33" s="87">
        <f ca="1">T5</f>
        <v>35</v>
      </c>
      <c r="L33" s="62"/>
      <c r="M33" s="63"/>
    </row>
    <row r="34" spans="3:13" ht="12.9" customHeight="1" x14ac:dyDescent="0.25">
      <c r="C34" s="58"/>
      <c r="D34" s="59"/>
      <c r="E34" s="46">
        <v>2</v>
      </c>
      <c r="F34" s="50" t="str">
        <f t="shared" ref="F34:F38" si="3">V6</f>
        <v>Amanda Mitchell</v>
      </c>
      <c r="G34" s="48">
        <f t="shared" ref="G34:G49" si="4">AU6</f>
        <v>26</v>
      </c>
      <c r="H34" s="48">
        <f>AP6+AQ6</f>
        <v>5</v>
      </c>
      <c r="I34" s="48">
        <f>COUNTIF(W6:AI6,"&lt;&gt;"&amp;"")-COUNTIF(W6:AI6,"=0")</f>
        <v>4</v>
      </c>
      <c r="J34" s="80">
        <f ca="1">U6</f>
        <v>26</v>
      </c>
      <c r="K34" s="87">
        <f ca="1">T6</f>
        <v>31</v>
      </c>
      <c r="L34" s="62"/>
      <c r="M34" s="63"/>
    </row>
    <row r="35" spans="3:13" ht="12.9" customHeight="1" x14ac:dyDescent="0.25">
      <c r="C35" s="58"/>
      <c r="D35" s="59"/>
      <c r="E35" s="46">
        <v>3</v>
      </c>
      <c r="F35" s="50" t="str">
        <f t="shared" si="3"/>
        <v>Samantha Probets</v>
      </c>
      <c r="G35" s="48">
        <f t="shared" si="4"/>
        <v>22</v>
      </c>
      <c r="H35" s="48">
        <f t="shared" ref="H35:H41" si="5">AP7+AQ7</f>
        <v>5</v>
      </c>
      <c r="I35" s="48">
        <f t="shared" ref="I35:I41" si="6">COUNTIF(W7:AI7,"&lt;&gt;"&amp;"")-COUNTIF(W7:AI7,"=0")</f>
        <v>3</v>
      </c>
      <c r="J35" s="80">
        <f t="shared" ref="J35:J41" ca="1" si="7">U7</f>
        <v>22</v>
      </c>
      <c r="K35" s="87">
        <f t="shared" ref="K35:K41" ca="1" si="8">T7</f>
        <v>27</v>
      </c>
      <c r="L35" s="62"/>
      <c r="M35" s="63"/>
    </row>
    <row r="36" spans="3:13" ht="12.9" customHeight="1" x14ac:dyDescent="0.25">
      <c r="C36" s="58"/>
      <c r="D36" s="59"/>
      <c r="E36" s="46">
        <v>4</v>
      </c>
      <c r="F36" s="50" t="str">
        <f t="shared" si="3"/>
        <v>Natalie Bliss</v>
      </c>
      <c r="G36" s="48">
        <f t="shared" si="4"/>
        <v>18</v>
      </c>
      <c r="H36" s="48">
        <f t="shared" si="5"/>
        <v>0</v>
      </c>
      <c r="I36" s="48">
        <f t="shared" si="6"/>
        <v>2</v>
      </c>
      <c r="J36" s="80">
        <f t="shared" ca="1" si="7"/>
        <v>18</v>
      </c>
      <c r="K36" s="87">
        <f t="shared" ca="1" si="8"/>
        <v>18</v>
      </c>
      <c r="L36" s="62"/>
      <c r="M36" s="63"/>
    </row>
    <row r="37" spans="3:13" ht="12.9" customHeight="1" x14ac:dyDescent="0.25">
      <c r="C37" s="58"/>
      <c r="D37" s="59"/>
      <c r="E37" s="46">
        <v>4</v>
      </c>
      <c r="F37" s="50" t="str">
        <f t="shared" si="3"/>
        <v>Victoria Inglis-Smith</v>
      </c>
      <c r="G37" s="48">
        <f t="shared" si="4"/>
        <v>18</v>
      </c>
      <c r="H37" s="48">
        <f t="shared" si="5"/>
        <v>0</v>
      </c>
      <c r="I37" s="48">
        <f t="shared" si="6"/>
        <v>2</v>
      </c>
      <c r="J37" s="80">
        <f t="shared" ca="1" si="7"/>
        <v>18</v>
      </c>
      <c r="K37" s="87">
        <f t="shared" ca="1" si="8"/>
        <v>18</v>
      </c>
      <c r="L37" s="62"/>
      <c r="M37" s="63"/>
    </row>
    <row r="38" spans="3:13" ht="12.9" customHeight="1" x14ac:dyDescent="0.25">
      <c r="C38" s="58"/>
      <c r="D38" s="59"/>
      <c r="E38" s="46">
        <v>5</v>
      </c>
      <c r="F38" s="50" t="str">
        <f t="shared" si="3"/>
        <v>Sarah Del Tozzotto</v>
      </c>
      <c r="G38" s="48">
        <f t="shared" si="4"/>
        <v>10</v>
      </c>
      <c r="H38" s="48">
        <f t="shared" si="5"/>
        <v>0</v>
      </c>
      <c r="I38" s="48">
        <f t="shared" si="6"/>
        <v>1</v>
      </c>
      <c r="J38" s="80">
        <f t="shared" ca="1" si="7"/>
        <v>10</v>
      </c>
      <c r="K38" s="87">
        <f t="shared" ca="1" si="8"/>
        <v>10</v>
      </c>
      <c r="L38" s="62"/>
      <c r="M38" s="63"/>
    </row>
    <row r="39" spans="3:13" ht="12.9" customHeight="1" x14ac:dyDescent="0.25">
      <c r="C39" s="58"/>
      <c r="D39" s="59"/>
      <c r="E39" s="46">
        <v>5</v>
      </c>
      <c r="F39" s="50" t="str">
        <f t="shared" ref="F39:F40" si="9">V11</f>
        <v>Sarah Green</v>
      </c>
      <c r="G39" s="48">
        <f t="shared" si="4"/>
        <v>10</v>
      </c>
      <c r="H39" s="48">
        <f t="shared" si="5"/>
        <v>0</v>
      </c>
      <c r="I39" s="48">
        <f t="shared" si="6"/>
        <v>1</v>
      </c>
      <c r="J39" s="80">
        <f t="shared" ca="1" si="7"/>
        <v>10</v>
      </c>
      <c r="K39" s="87">
        <f t="shared" ca="1" si="8"/>
        <v>10</v>
      </c>
      <c r="L39" s="62"/>
      <c r="M39" s="63"/>
    </row>
    <row r="40" spans="3:13" ht="12.9" customHeight="1" x14ac:dyDescent="0.25">
      <c r="C40" s="58"/>
      <c r="D40" s="59"/>
      <c r="E40" s="46">
        <v>5</v>
      </c>
      <c r="F40" s="50" t="str">
        <f t="shared" si="9"/>
        <v>Rebecca Bullock</v>
      </c>
      <c r="G40" s="48">
        <f t="shared" si="4"/>
        <v>10</v>
      </c>
      <c r="H40" s="48">
        <f t="shared" si="5"/>
        <v>0</v>
      </c>
      <c r="I40" s="48">
        <f t="shared" si="6"/>
        <v>1</v>
      </c>
      <c r="J40" s="80">
        <f t="shared" ca="1" si="7"/>
        <v>10</v>
      </c>
      <c r="K40" s="87">
        <f t="shared" ca="1" si="8"/>
        <v>10</v>
      </c>
      <c r="L40" s="62"/>
      <c r="M40" s="63"/>
    </row>
    <row r="41" spans="3:13" ht="12.9" customHeight="1" x14ac:dyDescent="0.25">
      <c r="C41" s="58"/>
      <c r="D41" s="59"/>
      <c r="E41" s="46">
        <v>5</v>
      </c>
      <c r="F41" s="50" t="str">
        <f t="shared" ref="F41:F45" si="10">V13</f>
        <v>Kirsten Lawton</v>
      </c>
      <c r="G41" s="48">
        <f t="shared" si="4"/>
        <v>10</v>
      </c>
      <c r="H41" s="48">
        <f t="shared" si="5"/>
        <v>0</v>
      </c>
      <c r="I41" s="48">
        <f t="shared" si="6"/>
        <v>1</v>
      </c>
      <c r="J41" s="80">
        <f t="shared" ca="1" si="7"/>
        <v>10</v>
      </c>
      <c r="K41" s="87">
        <f t="shared" ca="1" si="8"/>
        <v>10</v>
      </c>
      <c r="L41" s="62"/>
      <c r="M41" s="63"/>
    </row>
    <row r="42" spans="3:13" ht="12.9" customHeight="1" x14ac:dyDescent="0.25">
      <c r="C42" s="58"/>
      <c r="D42" s="59"/>
      <c r="E42" s="46">
        <v>5</v>
      </c>
      <c r="F42" s="50" t="str">
        <f t="shared" si="10"/>
        <v>Nikki Elliott</v>
      </c>
      <c r="G42" s="48">
        <f t="shared" si="4"/>
        <v>10</v>
      </c>
      <c r="H42" s="48">
        <f t="shared" ref="H42:H45" si="11">AP14+AQ14</f>
        <v>0</v>
      </c>
      <c r="I42" s="48">
        <f t="shared" ref="I42:I45" si="12">COUNTIF(W14:AI14,"&lt;&gt;"&amp;"")-COUNTIF(W14:AI14,"=0")</f>
        <v>1</v>
      </c>
      <c r="J42" s="80">
        <f t="shared" ref="J42:J45" ca="1" si="13">U14</f>
        <v>10</v>
      </c>
      <c r="K42" s="87">
        <f t="shared" ref="K42:K45" ca="1" si="14">T14</f>
        <v>10</v>
      </c>
      <c r="L42" s="62"/>
      <c r="M42" s="63"/>
    </row>
    <row r="43" spans="3:13" ht="12.9" customHeight="1" x14ac:dyDescent="0.25">
      <c r="C43" s="58"/>
      <c r="D43" s="59"/>
      <c r="E43" s="46">
        <v>6</v>
      </c>
      <c r="F43" s="50" t="str">
        <f t="shared" si="10"/>
        <v>Anita James</v>
      </c>
      <c r="G43" s="48">
        <f t="shared" si="4"/>
        <v>9</v>
      </c>
      <c r="H43" s="48">
        <f t="shared" si="11"/>
        <v>0</v>
      </c>
      <c r="I43" s="48">
        <f t="shared" si="12"/>
        <v>1</v>
      </c>
      <c r="J43" s="80">
        <f t="shared" ca="1" si="13"/>
        <v>9</v>
      </c>
      <c r="K43" s="87">
        <f t="shared" ca="1" si="14"/>
        <v>9</v>
      </c>
      <c r="L43" s="62"/>
      <c r="M43" s="63"/>
    </row>
    <row r="44" spans="3:13" ht="12.9" customHeight="1" x14ac:dyDescent="0.25">
      <c r="C44" s="58"/>
      <c r="D44" s="59"/>
      <c r="E44" s="46">
        <v>6</v>
      </c>
      <c r="F44" s="50" t="str">
        <f t="shared" si="10"/>
        <v>Sue Graham</v>
      </c>
      <c r="G44" s="48">
        <f t="shared" si="4"/>
        <v>9</v>
      </c>
      <c r="H44" s="48">
        <f t="shared" si="11"/>
        <v>0</v>
      </c>
      <c r="I44" s="48">
        <f t="shared" si="12"/>
        <v>1</v>
      </c>
      <c r="J44" s="80">
        <f t="shared" ca="1" si="13"/>
        <v>9</v>
      </c>
      <c r="K44" s="87">
        <f t="shared" ca="1" si="14"/>
        <v>9</v>
      </c>
      <c r="L44" s="62"/>
      <c r="M44" s="63"/>
    </row>
    <row r="45" spans="3:13" ht="12.9" customHeight="1" x14ac:dyDescent="0.25">
      <c r="C45" s="58"/>
      <c r="D45" s="59"/>
      <c r="E45" s="46">
        <v>6</v>
      </c>
      <c r="F45" s="50" t="str">
        <f t="shared" si="10"/>
        <v>Felicity Hindle</v>
      </c>
      <c r="G45" s="48">
        <f t="shared" si="4"/>
        <v>9</v>
      </c>
      <c r="H45" s="48">
        <f t="shared" si="11"/>
        <v>0</v>
      </c>
      <c r="I45" s="48">
        <f t="shared" si="12"/>
        <v>1</v>
      </c>
      <c r="J45" s="80">
        <f t="shared" ca="1" si="13"/>
        <v>9</v>
      </c>
      <c r="K45" s="87">
        <f t="shared" ca="1" si="14"/>
        <v>9</v>
      </c>
      <c r="L45" s="62"/>
      <c r="M45" s="63"/>
    </row>
    <row r="46" spans="3:13" ht="12.9" customHeight="1" x14ac:dyDescent="0.25">
      <c r="C46" s="58"/>
      <c r="D46" s="59"/>
      <c r="E46" s="46">
        <v>7</v>
      </c>
      <c r="F46" s="50" t="str">
        <f t="shared" ref="F46" si="15">V18</f>
        <v>Kate Fitton</v>
      </c>
      <c r="G46" s="48">
        <f t="shared" si="4"/>
        <v>8</v>
      </c>
      <c r="H46" s="48">
        <f t="shared" ref="H46" si="16">AP18+AQ18</f>
        <v>0</v>
      </c>
      <c r="I46" s="48">
        <f t="shared" ref="I46" si="17">COUNTIF(W18:AI18,"&lt;&gt;"&amp;"")-COUNTIF(W18:AI18,"=0")</f>
        <v>1</v>
      </c>
      <c r="J46" s="80">
        <f t="shared" ref="J46" ca="1" si="18">U18</f>
        <v>8</v>
      </c>
      <c r="K46" s="87">
        <f t="shared" ref="K46" ca="1" si="19">T18</f>
        <v>8</v>
      </c>
      <c r="L46" s="62"/>
      <c r="M46" s="63"/>
    </row>
    <row r="47" spans="3:13" ht="12.9" customHeight="1" x14ac:dyDescent="0.25">
      <c r="C47" s="58"/>
      <c r="D47" s="59"/>
      <c r="E47" s="46">
        <v>8</v>
      </c>
      <c r="F47" s="50" t="str">
        <f t="shared" ref="F47:F49" si="20">V19</f>
        <v>Punita Mark</v>
      </c>
      <c r="G47" s="48">
        <f t="shared" si="4"/>
        <v>7</v>
      </c>
      <c r="H47" s="48">
        <f t="shared" ref="H47:H49" si="21">AP19+AQ19</f>
        <v>0</v>
      </c>
      <c r="I47" s="48">
        <f t="shared" ref="I47:I49" si="22">COUNTIF(W19:AI19,"&lt;&gt;"&amp;"")-COUNTIF(W19:AI19,"=0")</f>
        <v>1</v>
      </c>
      <c r="J47" s="80">
        <f t="shared" ref="J47:J49" ca="1" si="23">U19</f>
        <v>7</v>
      </c>
      <c r="K47" s="87">
        <f t="shared" ref="K47:K49" ca="1" si="24">T19</f>
        <v>7</v>
      </c>
      <c r="L47" s="62"/>
      <c r="M47" s="63"/>
    </row>
    <row r="48" spans="3:13" ht="12.9" customHeight="1" x14ac:dyDescent="0.25">
      <c r="C48" s="58"/>
      <c r="D48" s="59"/>
      <c r="E48" s="46">
        <v>9</v>
      </c>
      <c r="F48" s="50" t="str">
        <f t="shared" si="20"/>
        <v>Janette Dixon</v>
      </c>
      <c r="G48" s="48">
        <f t="shared" si="4"/>
        <v>6</v>
      </c>
      <c r="H48" s="48">
        <f t="shared" si="21"/>
        <v>0</v>
      </c>
      <c r="I48" s="48">
        <f t="shared" si="22"/>
        <v>1</v>
      </c>
      <c r="J48" s="80">
        <f t="shared" ca="1" si="23"/>
        <v>6</v>
      </c>
      <c r="K48" s="87">
        <f t="shared" ca="1" si="24"/>
        <v>6</v>
      </c>
      <c r="L48" s="62"/>
      <c r="M48" s="63"/>
    </row>
    <row r="49" spans="3:13" ht="12.9" customHeight="1" x14ac:dyDescent="0.25">
      <c r="C49" s="58"/>
      <c r="D49" s="59"/>
      <c r="E49" s="46">
        <v>10</v>
      </c>
      <c r="F49" s="50" t="str">
        <f t="shared" si="20"/>
        <v>Debs Salisbury</v>
      </c>
      <c r="G49" s="48">
        <f t="shared" si="4"/>
        <v>4</v>
      </c>
      <c r="H49" s="48">
        <f t="shared" si="21"/>
        <v>0</v>
      </c>
      <c r="I49" s="48">
        <f t="shared" si="22"/>
        <v>1</v>
      </c>
      <c r="J49" s="80">
        <f t="shared" ca="1" si="23"/>
        <v>4</v>
      </c>
      <c r="K49" s="87">
        <f t="shared" ca="1" si="24"/>
        <v>4</v>
      </c>
      <c r="L49" s="62"/>
      <c r="M49" s="63"/>
    </row>
    <row r="50" spans="3:13" ht="12.9" customHeight="1" x14ac:dyDescent="0.25">
      <c r="C50" s="58"/>
      <c r="D50" s="59"/>
      <c r="E50" s="46">
        <v>11</v>
      </c>
      <c r="F50" s="50" t="str">
        <f t="shared" ref="F50" si="25">V22</f>
        <v>Ella Simms</v>
      </c>
      <c r="G50" s="48">
        <f>AU22</f>
        <v>3</v>
      </c>
      <c r="H50" s="48">
        <f t="shared" ref="H50" si="26">AP22+AQ22</f>
        <v>0</v>
      </c>
      <c r="I50" s="48">
        <f t="shared" ref="I50" si="27">COUNTIF(W22:AI22,"&lt;&gt;"&amp;"")-COUNTIF(W22:AI22,"=0")</f>
        <v>1</v>
      </c>
      <c r="J50" s="80">
        <f t="shared" ref="J50" ca="1" si="28">U22</f>
        <v>3</v>
      </c>
      <c r="K50" s="87">
        <f t="shared" ref="K50" ca="1" si="29">T22</f>
        <v>3</v>
      </c>
      <c r="L50" s="62"/>
      <c r="M50" s="63"/>
    </row>
    <row r="51" spans="3:13" ht="12.9" customHeight="1" x14ac:dyDescent="0.25">
      <c r="C51" s="58"/>
      <c r="D51" s="59"/>
      <c r="E51" s="46">
        <v>12</v>
      </c>
      <c r="F51" s="50" t="str">
        <f t="shared" ref="F51" si="30">V23</f>
        <v>Claire Gilding-Brant</v>
      </c>
      <c r="G51" s="48">
        <f>AU23</f>
        <v>2</v>
      </c>
      <c r="H51" s="48">
        <f t="shared" ref="H51" si="31">AP23+AQ23</f>
        <v>0</v>
      </c>
      <c r="I51" s="48">
        <f t="shared" ref="I51" si="32">COUNTIF(W23:AI23,"&lt;&gt;"&amp;"")-COUNTIF(W23:AI23,"=0")</f>
        <v>1</v>
      </c>
      <c r="J51" s="80">
        <f t="shared" ref="J51" ca="1" si="33">U23</f>
        <v>2</v>
      </c>
      <c r="K51" s="87">
        <f t="shared" ref="K51" ca="1" si="34">T23</f>
        <v>2</v>
      </c>
      <c r="L51" s="62"/>
      <c r="M51" s="63"/>
    </row>
    <row r="52" spans="3:13" ht="12.9" customHeight="1" x14ac:dyDescent="0.25">
      <c r="C52" s="58"/>
      <c r="D52" s="59"/>
      <c r="E52" s="46"/>
      <c r="F52" s="50"/>
      <c r="G52" s="48"/>
      <c r="H52" s="48"/>
      <c r="I52" s="48"/>
      <c r="J52" s="80"/>
      <c r="K52" s="87"/>
      <c r="L52" s="62"/>
      <c r="M52" s="63"/>
    </row>
    <row r="53" spans="3:13" ht="8.25" customHeight="1" x14ac:dyDescent="0.25">
      <c r="C53" s="27"/>
      <c r="D53" s="32"/>
      <c r="E53" s="34"/>
      <c r="F53" s="32"/>
      <c r="G53" s="31"/>
      <c r="H53" s="34"/>
      <c r="I53" s="32"/>
      <c r="J53" s="31"/>
      <c r="K53" s="31"/>
      <c r="L53" s="31"/>
      <c r="M53" s="26"/>
    </row>
    <row r="54" spans="3:13" ht="8.25" customHeight="1" x14ac:dyDescent="0.25">
      <c r="C54" s="27"/>
      <c r="D54" s="27"/>
      <c r="E54" s="29"/>
      <c r="F54" s="27"/>
      <c r="G54" s="26"/>
      <c r="H54" s="29"/>
      <c r="I54" s="27"/>
      <c r="J54" s="26"/>
      <c r="K54" s="26"/>
      <c r="L54" s="26"/>
      <c r="M54" s="26"/>
    </row>
    <row r="55" spans="3:13" ht="12.9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 Club Champs</vt:lpstr>
      <vt:lpstr>2022 Freshers races</vt:lpstr>
      <vt:lpstr>2022 Freshers tables</vt:lpstr>
      <vt:lpstr>Men D1 2022</vt:lpstr>
      <vt:lpstr>Men D2 2022</vt:lpstr>
      <vt:lpstr>Ladies D1 2022</vt:lpstr>
      <vt:lpstr>Ladies D2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BerwynPJ</cp:lastModifiedBy>
  <dcterms:created xsi:type="dcterms:W3CDTF">2018-12-10T11:48:32Z</dcterms:created>
  <dcterms:modified xsi:type="dcterms:W3CDTF">2022-12-14T16:42:09Z</dcterms:modified>
</cp:coreProperties>
</file>