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/>
  <mc:AlternateContent xmlns:mc="http://schemas.openxmlformats.org/markup-compatibility/2006">
    <mc:Choice Requires="x15">
      <x15ac:absPath xmlns:x15ac="http://schemas.microsoft.com/office/spreadsheetml/2010/11/ac" url="C:\TRWebsite\Website\Website\Results\Club Champs 20\"/>
    </mc:Choice>
  </mc:AlternateContent>
  <xr:revisionPtr revIDLastSave="0" documentId="8_{D3396065-A5C3-4E5F-894A-F4B2DC619934}" xr6:coauthVersionLast="47" xr6:coauthVersionMax="47" xr10:uidLastSave="{00000000-0000-0000-0000-000000000000}"/>
  <bookViews>
    <workbookView xWindow="-108" yWindow="-108" windowWidth="23256" windowHeight="12576" tabRatio="568" activeTab="4" xr2:uid="{00000000-000D-0000-FFFF-FFFF00000000}"/>
  </bookViews>
  <sheets>
    <sheet name="2020-21 Club Champs" sheetId="16" r:id="rId1"/>
    <sheet name="Men D1 2020-21" sheetId="17" r:id="rId2"/>
    <sheet name="Men D2 2020-21" sheetId="18" r:id="rId3"/>
    <sheet name="Ladies D1 2020-21" sheetId="19" r:id="rId4"/>
    <sheet name="Ladies D2 2020-21" sheetId="20" r:id="rId5"/>
  </sheets>
  <definedNames>
    <definedName name="_xlnm._FilterDatabase" localSheetId="3" hidden="1">'Ladies D1 2020-21'!$T$4:$AQ$13</definedName>
    <definedName name="_xlnm._FilterDatabase" localSheetId="4" hidden="1">'Ladies D2 2020-21'!$T$4:$AQ$17</definedName>
    <definedName name="_xlnm._FilterDatabase" localSheetId="1" hidden="1">'Men D1 2020-21'!$S$4:$AP$16</definedName>
    <definedName name="_xlnm._FilterDatabase" localSheetId="2" hidden="1">'Men D2 2020-21'!$S$4:$AP$23</definedName>
    <definedName name="TABLE_1">#REF!</definedName>
    <definedName name="TABLE_2">NA()</definedName>
    <definedName name="TABLE_2_2">NA()</definedName>
    <definedName name="TABLE_2_3">NA()</definedName>
    <definedName name="TABLE_3">NA()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8" i="20" l="1"/>
  <c r="H38" i="20"/>
  <c r="O15" i="20"/>
  <c r="G36" i="20" s="1"/>
  <c r="O16" i="20"/>
  <c r="G37" i="20" s="1"/>
  <c r="O17" i="20"/>
  <c r="G38" i="20" s="1"/>
  <c r="F38" i="20"/>
  <c r="I36" i="20"/>
  <c r="I37" i="20"/>
  <c r="H36" i="20"/>
  <c r="F37" i="20"/>
  <c r="F36" i="20"/>
  <c r="AO13" i="18"/>
  <c r="AP14" i="20"/>
  <c r="F35" i="20"/>
  <c r="I35" i="20"/>
  <c r="E42" i="18"/>
  <c r="H42" i="18"/>
  <c r="I34" i="20"/>
  <c r="F34" i="20"/>
  <c r="H41" i="18"/>
  <c r="E40" i="18"/>
  <c r="E41" i="18"/>
  <c r="E39" i="18"/>
  <c r="AO12" i="18"/>
  <c r="AO14" i="18"/>
  <c r="AO15" i="18"/>
  <c r="AO10" i="18"/>
  <c r="G42" i="18" s="1"/>
  <c r="I33" i="20"/>
  <c r="F33" i="20"/>
  <c r="F32" i="20"/>
  <c r="F23" i="19"/>
  <c r="F24" i="19"/>
  <c r="F25" i="19"/>
  <c r="F26" i="19"/>
  <c r="F27" i="19"/>
  <c r="F28" i="19"/>
  <c r="F29" i="19"/>
  <c r="F30" i="19"/>
  <c r="F22" i="19"/>
  <c r="AO8" i="18"/>
  <c r="E33" i="18"/>
  <c r="E34" i="18"/>
  <c r="E35" i="18"/>
  <c r="E36" i="18"/>
  <c r="E37" i="18"/>
  <c r="E38" i="18"/>
  <c r="E32" i="18"/>
  <c r="F27" i="20"/>
  <c r="F28" i="20"/>
  <c r="F29" i="20"/>
  <c r="F30" i="20"/>
  <c r="F31" i="20"/>
  <c r="F26" i="20"/>
  <c r="E27" i="17"/>
  <c r="E28" i="17"/>
  <c r="E29" i="17"/>
  <c r="E30" i="17"/>
  <c r="E31" i="17"/>
  <c r="E32" i="17"/>
  <c r="E33" i="17"/>
  <c r="E34" i="17"/>
  <c r="E35" i="17"/>
  <c r="E36" i="17"/>
  <c r="E37" i="17"/>
  <c r="E26" i="17"/>
  <c r="I28" i="20"/>
  <c r="I29" i="20"/>
  <c r="I30" i="20"/>
  <c r="I31" i="20"/>
  <c r="I32" i="20"/>
  <c r="AP7" i="20"/>
  <c r="AP11" i="20"/>
  <c r="AP12" i="20"/>
  <c r="AP13" i="20"/>
  <c r="AP6" i="20"/>
  <c r="O10" i="20"/>
  <c r="G31" i="20" s="1"/>
  <c r="O11" i="20"/>
  <c r="G32" i="20" s="1"/>
  <c r="O12" i="20"/>
  <c r="G33" i="20" s="1"/>
  <c r="O13" i="20"/>
  <c r="G34" i="20" s="1"/>
  <c r="O14" i="20"/>
  <c r="G35" i="20" s="1"/>
  <c r="H37" i="18"/>
  <c r="H38" i="18"/>
  <c r="H39" i="18"/>
  <c r="H40" i="18"/>
  <c r="G40" i="18"/>
  <c r="U12" i="20" a="1"/>
  <c r="U7" i="20" a="1"/>
  <c r="U13" i="19" a="1"/>
  <c r="U12" i="19" a="1"/>
  <c r="U5" i="20" a="1"/>
  <c r="U9" i="20" a="1"/>
  <c r="U6" i="19" a="1"/>
  <c r="U10" i="20" a="1"/>
  <c r="U9" i="19" a="1"/>
  <c r="U8" i="19" a="1"/>
  <c r="U17" i="20" a="1"/>
  <c r="U6" i="20" a="1"/>
  <c r="U5" i="19" a="1"/>
  <c r="U7" i="19" a="1"/>
  <c r="U10" i="19" a="1"/>
  <c r="U11" i="19" a="1"/>
  <c r="U16" i="20" a="1"/>
  <c r="U15" i="20" a="1"/>
  <c r="U11" i="20" a="1"/>
  <c r="U14" i="20" a="1"/>
  <c r="U8" i="20" a="1"/>
  <c r="U13" i="20" a="1"/>
  <c r="U17" i="20" l="1"/>
  <c r="U15" i="20"/>
  <c r="G41" i="18"/>
  <c r="G39" i="18"/>
  <c r="U14" i="20"/>
  <c r="T14" i="20" s="1"/>
  <c r="U13" i="20"/>
  <c r="T13" i="20" s="1"/>
  <c r="U16" i="20"/>
  <c r="J37" i="20" s="1"/>
  <c r="U9" i="20"/>
  <c r="U10" i="20"/>
  <c r="U11" i="20"/>
  <c r="U12" i="20"/>
  <c r="T12" i="20" s="1"/>
  <c r="U6" i="20"/>
  <c r="T6" i="20" s="1"/>
  <c r="U7" i="20"/>
  <c r="U8" i="20"/>
  <c r="U5" i="20"/>
  <c r="U8" i="19"/>
  <c r="U13" i="19"/>
  <c r="U9" i="19"/>
  <c r="U10" i="19"/>
  <c r="U11" i="19"/>
  <c r="U12" i="19"/>
  <c r="U7" i="19"/>
  <c r="U6" i="19"/>
  <c r="U5" i="19"/>
  <c r="I27" i="20"/>
  <c r="I26" i="20"/>
  <c r="AP5" i="20"/>
  <c r="AP8" i="20"/>
  <c r="H33" i="20" s="1"/>
  <c r="AP9" i="20"/>
  <c r="AP16" i="20"/>
  <c r="AP10" i="20"/>
  <c r="O9" i="20"/>
  <c r="G30" i="20" s="1"/>
  <c r="O8" i="20"/>
  <c r="G29" i="20" s="1"/>
  <c r="O7" i="20"/>
  <c r="G28" i="20" s="1"/>
  <c r="O6" i="20"/>
  <c r="G27" i="20" s="1"/>
  <c r="O5" i="20"/>
  <c r="G26" i="20" s="1"/>
  <c r="I30" i="19"/>
  <c r="AP6" i="19"/>
  <c r="AP5" i="19"/>
  <c r="AP7" i="19"/>
  <c r="AP10" i="19"/>
  <c r="AP8" i="19"/>
  <c r="AP11" i="19"/>
  <c r="AP12" i="19"/>
  <c r="H29" i="19" s="1"/>
  <c r="AP13" i="19"/>
  <c r="H30" i="19" s="1"/>
  <c r="I23" i="19"/>
  <c r="I24" i="19"/>
  <c r="I25" i="19"/>
  <c r="I26" i="19"/>
  <c r="I27" i="19"/>
  <c r="I28" i="19"/>
  <c r="I29" i="19"/>
  <c r="I22" i="19"/>
  <c r="AP9" i="19"/>
  <c r="H25" i="19" s="1"/>
  <c r="O13" i="19"/>
  <c r="G30" i="19" s="1"/>
  <c r="O12" i="19"/>
  <c r="G29" i="19" s="1"/>
  <c r="O11" i="19"/>
  <c r="G28" i="19" s="1"/>
  <c r="O10" i="19"/>
  <c r="G27" i="19" s="1"/>
  <c r="O9" i="19"/>
  <c r="G26" i="19" s="1"/>
  <c r="O8" i="19"/>
  <c r="G25" i="19" s="1"/>
  <c r="H24" i="19"/>
  <c r="O7" i="19"/>
  <c r="G24" i="19" s="1"/>
  <c r="H23" i="19"/>
  <c r="O6" i="19"/>
  <c r="G23" i="19" s="1"/>
  <c r="O5" i="19"/>
  <c r="G22" i="19" s="1"/>
  <c r="H33" i="18"/>
  <c r="H34" i="18"/>
  <c r="H35" i="18"/>
  <c r="H36" i="18"/>
  <c r="H32" i="18"/>
  <c r="AO9" i="18"/>
  <c r="AO5" i="18"/>
  <c r="AO6" i="18"/>
  <c r="AO7" i="18"/>
  <c r="AO11" i="18"/>
  <c r="G38" i="18" s="1"/>
  <c r="O23" i="18"/>
  <c r="O22" i="18"/>
  <c r="O21" i="18"/>
  <c r="O20" i="18"/>
  <c r="O19" i="18"/>
  <c r="O18" i="18"/>
  <c r="O17" i="18"/>
  <c r="O16" i="18"/>
  <c r="O15" i="18"/>
  <c r="F42" i="18" s="1"/>
  <c r="O14" i="18"/>
  <c r="F41" i="18" s="1"/>
  <c r="O13" i="18"/>
  <c r="F40" i="18" s="1"/>
  <c r="O12" i="18"/>
  <c r="F39" i="18" s="1"/>
  <c r="O11" i="18"/>
  <c r="F38" i="18" s="1"/>
  <c r="O10" i="18"/>
  <c r="F37" i="18" s="1"/>
  <c r="O9" i="18"/>
  <c r="F36" i="18" s="1"/>
  <c r="O8" i="18"/>
  <c r="F35" i="18" s="1"/>
  <c r="O7" i="18"/>
  <c r="F34" i="18" s="1"/>
  <c r="O6" i="18"/>
  <c r="F33" i="18" s="1"/>
  <c r="O5" i="18"/>
  <c r="F32" i="18" s="1"/>
  <c r="H27" i="17"/>
  <c r="H28" i="17"/>
  <c r="H29" i="17"/>
  <c r="H30" i="17"/>
  <c r="H31" i="17"/>
  <c r="H32" i="17"/>
  <c r="H33" i="17"/>
  <c r="H34" i="17"/>
  <c r="H35" i="17"/>
  <c r="H36" i="17"/>
  <c r="H37" i="17"/>
  <c r="H26" i="17"/>
  <c r="AO6" i="17"/>
  <c r="AO8" i="17"/>
  <c r="AO7" i="17"/>
  <c r="AO11" i="17"/>
  <c r="AO10" i="17"/>
  <c r="AO12" i="17"/>
  <c r="AO13" i="17"/>
  <c r="AO9" i="17"/>
  <c r="AO14" i="17"/>
  <c r="G35" i="17" s="1"/>
  <c r="AO15" i="17"/>
  <c r="G36" i="17" s="1"/>
  <c r="AO16" i="17"/>
  <c r="G37" i="17" s="1"/>
  <c r="O16" i="17"/>
  <c r="F37" i="17" s="1"/>
  <c r="AO5" i="17"/>
  <c r="O15" i="17"/>
  <c r="F36" i="17" s="1"/>
  <c r="O14" i="17"/>
  <c r="F35" i="17" s="1"/>
  <c r="O13" i="17"/>
  <c r="F34" i="17" s="1"/>
  <c r="O12" i="17"/>
  <c r="F33" i="17" s="1"/>
  <c r="O11" i="17"/>
  <c r="F32" i="17" s="1"/>
  <c r="O10" i="17"/>
  <c r="F31" i="17" s="1"/>
  <c r="O9" i="17"/>
  <c r="F30" i="17" s="1"/>
  <c r="O8" i="17"/>
  <c r="F29" i="17" s="1"/>
  <c r="O7" i="17"/>
  <c r="F28" i="17" s="1"/>
  <c r="O6" i="17"/>
  <c r="F27" i="17" s="1"/>
  <c r="O5" i="17"/>
  <c r="F26" i="17" s="1"/>
  <c r="T8" i="17" a="1"/>
  <c r="T9" i="17" a="1"/>
  <c r="T5" i="17" a="1"/>
  <c r="T23" i="18" a="1"/>
  <c r="T18" i="18" a="1"/>
  <c r="N14" i="17"/>
  <c r="N7" i="17"/>
  <c r="T19" i="18" a="1"/>
  <c r="T13" i="18" a="1"/>
  <c r="T9" i="18" a="1"/>
  <c r="T16" i="18" a="1"/>
  <c r="T15" i="17" a="1"/>
  <c r="N6" i="17"/>
  <c r="T10" i="18" a="1"/>
  <c r="T12" i="17" a="1"/>
  <c r="T8" i="18" a="1"/>
  <c r="T11" i="17" a="1"/>
  <c r="T15" i="18" a="1"/>
  <c r="T14" i="18" a="1"/>
  <c r="N15" i="17"/>
  <c r="T21" i="18" a="1"/>
  <c r="N11" i="17"/>
  <c r="N13" i="17"/>
  <c r="N9" i="17"/>
  <c r="T7" i="17" a="1"/>
  <c r="N12" i="17"/>
  <c r="N16" i="17"/>
  <c r="T5" i="18" a="1"/>
  <c r="T17" i="18" a="1"/>
  <c r="T14" i="17" a="1"/>
  <c r="T12" i="18" a="1"/>
  <c r="T20" i="18" a="1"/>
  <c r="T11" i="18" a="1"/>
  <c r="N8" i="17"/>
  <c r="T6" i="18" a="1"/>
  <c r="T16" i="17" a="1"/>
  <c r="N5" i="17"/>
  <c r="T6" i="17" a="1"/>
  <c r="N10" i="17"/>
  <c r="T7" i="18" a="1"/>
  <c r="T10" i="17" a="1"/>
  <c r="T13" i="17" a="1"/>
  <c r="T22" i="18" a="1"/>
  <c r="T17" i="20" l="1"/>
  <c r="K38" i="20" s="1"/>
  <c r="J38" i="20"/>
  <c r="T15" i="20"/>
  <c r="K36" i="20" s="1"/>
  <c r="J36" i="20"/>
  <c r="H35" i="20"/>
  <c r="H37" i="20"/>
  <c r="J35" i="20"/>
  <c r="H34" i="20"/>
  <c r="J34" i="20"/>
  <c r="J33" i="20"/>
  <c r="G32" i="17"/>
  <c r="H32" i="20"/>
  <c r="H26" i="19"/>
  <c r="H22" i="19"/>
  <c r="H28" i="20"/>
  <c r="G28" i="17"/>
  <c r="G32" i="18"/>
  <c r="G33" i="18"/>
  <c r="G37" i="18"/>
  <c r="J28" i="20"/>
  <c r="H30" i="20"/>
  <c r="H29" i="20"/>
  <c r="H31" i="20"/>
  <c r="J30" i="20"/>
  <c r="G29" i="17"/>
  <c r="H26" i="20"/>
  <c r="G36" i="18"/>
  <c r="G35" i="18"/>
  <c r="G30" i="17"/>
  <c r="G26" i="17"/>
  <c r="T16" i="20"/>
  <c r="J29" i="20"/>
  <c r="T7" i="20"/>
  <c r="J31" i="20"/>
  <c r="T11" i="20"/>
  <c r="J32" i="20"/>
  <c r="H27" i="20"/>
  <c r="T10" i="20"/>
  <c r="T9" i="20"/>
  <c r="G34" i="18"/>
  <c r="T9" i="18"/>
  <c r="T14" i="18"/>
  <c r="S14" i="18" s="1"/>
  <c r="T21" i="18"/>
  <c r="S21" i="18" s="1"/>
  <c r="T7" i="18"/>
  <c r="T20" i="18"/>
  <c r="S20" i="18" s="1"/>
  <c r="T6" i="18"/>
  <c r="T22" i="18"/>
  <c r="S22" i="18" s="1"/>
  <c r="T18" i="18"/>
  <c r="S18" i="18" s="1"/>
  <c r="T17" i="18"/>
  <c r="S17" i="18" s="1"/>
  <c r="T15" i="18"/>
  <c r="T16" i="18"/>
  <c r="S16" i="18" s="1"/>
  <c r="T12" i="18"/>
  <c r="T8" i="18"/>
  <c r="T23" i="18"/>
  <c r="S23" i="18" s="1"/>
  <c r="T19" i="18"/>
  <c r="S19" i="18" s="1"/>
  <c r="T13" i="18"/>
  <c r="S13" i="18" s="1"/>
  <c r="T10" i="18"/>
  <c r="T5" i="18"/>
  <c r="T11" i="18"/>
  <c r="G27" i="17"/>
  <c r="G31" i="17"/>
  <c r="G34" i="17"/>
  <c r="G33" i="17"/>
  <c r="T11" i="17"/>
  <c r="T10" i="17"/>
  <c r="T9" i="17"/>
  <c r="T8" i="17"/>
  <c r="T7" i="17"/>
  <c r="T14" i="17"/>
  <c r="T16" i="17"/>
  <c r="T13" i="17"/>
  <c r="T15" i="17"/>
  <c r="T12" i="17"/>
  <c r="T6" i="17"/>
  <c r="T5" i="17"/>
  <c r="J30" i="19"/>
  <c r="H28" i="19"/>
  <c r="H27" i="19"/>
  <c r="T6" i="19"/>
  <c r="K35" i="20" l="1"/>
  <c r="K37" i="20"/>
  <c r="I42" i="18"/>
  <c r="I41" i="18"/>
  <c r="S8" i="18"/>
  <c r="I37" i="18"/>
  <c r="S12" i="18"/>
  <c r="J39" i="18" s="1"/>
  <c r="I39" i="18"/>
  <c r="S10" i="18"/>
  <c r="I38" i="18"/>
  <c r="S15" i="18"/>
  <c r="J40" i="18" s="1"/>
  <c r="I40" i="18"/>
  <c r="I27" i="17"/>
  <c r="I26" i="17"/>
  <c r="J26" i="20"/>
  <c r="J27" i="20"/>
  <c r="T8" i="20"/>
  <c r="K28" i="20" s="1"/>
  <c r="T5" i="20"/>
  <c r="J25" i="19"/>
  <c r="J24" i="19"/>
  <c r="T10" i="19"/>
  <c r="T11" i="19"/>
  <c r="J27" i="19"/>
  <c r="T12" i="19"/>
  <c r="J28" i="19"/>
  <c r="T13" i="19"/>
  <c r="K30" i="19" s="1"/>
  <c r="J29" i="19"/>
  <c r="J26" i="19"/>
  <c r="T8" i="19"/>
  <c r="J23" i="19"/>
  <c r="T5" i="19"/>
  <c r="K23" i="19" s="1"/>
  <c r="T9" i="19"/>
  <c r="J22" i="19"/>
  <c r="T7" i="19"/>
  <c r="I34" i="18"/>
  <c r="S5" i="18"/>
  <c r="S7" i="18"/>
  <c r="I36" i="18"/>
  <c r="S11" i="18"/>
  <c r="I32" i="18"/>
  <c r="I35" i="18"/>
  <c r="S6" i="18"/>
  <c r="I33" i="18"/>
  <c r="S9" i="18"/>
  <c r="S15" i="17"/>
  <c r="I36" i="17"/>
  <c r="S9" i="17"/>
  <c r="I34" i="17"/>
  <c r="S14" i="17"/>
  <c r="J35" i="17" s="1"/>
  <c r="I35" i="17"/>
  <c r="S16" i="17"/>
  <c r="I37" i="17"/>
  <c r="S10" i="17"/>
  <c r="I31" i="17"/>
  <c r="S5" i="17"/>
  <c r="S7" i="17"/>
  <c r="I29" i="17"/>
  <c r="I33" i="17"/>
  <c r="S13" i="17"/>
  <c r="S8" i="17"/>
  <c r="I28" i="17"/>
  <c r="S12" i="17"/>
  <c r="I32" i="17"/>
  <c r="S6" i="17"/>
  <c r="I30" i="17"/>
  <c r="S11" i="17"/>
  <c r="K29" i="20" l="1"/>
  <c r="J42" i="18"/>
  <c r="K34" i="20"/>
  <c r="J41" i="18"/>
  <c r="K33" i="20"/>
  <c r="J38" i="18"/>
  <c r="K32" i="20"/>
  <c r="K31" i="20"/>
  <c r="K30" i="20"/>
  <c r="J33" i="18"/>
  <c r="K26" i="20"/>
  <c r="K27" i="20"/>
  <c r="J34" i="18"/>
  <c r="J32" i="18"/>
  <c r="J37" i="18"/>
  <c r="J36" i="18"/>
  <c r="J35" i="18"/>
  <c r="J34" i="17"/>
  <c r="J26" i="17"/>
  <c r="J30" i="17"/>
  <c r="J31" i="17"/>
  <c r="J36" i="17"/>
  <c r="J37" i="17"/>
  <c r="J32" i="17"/>
  <c r="J33" i="17"/>
  <c r="J27" i="17"/>
  <c r="K29" i="19"/>
  <c r="K24" i="19"/>
  <c r="K25" i="19"/>
  <c r="K28" i="19"/>
  <c r="K27" i="19"/>
  <c r="K26" i="19"/>
  <c r="K22" i="19"/>
  <c r="J28" i="17"/>
  <c r="J29" i="17"/>
</calcChain>
</file>

<file path=xl/sharedStrings.xml><?xml version="1.0" encoding="utf-8"?>
<sst xmlns="http://schemas.openxmlformats.org/spreadsheetml/2006/main" count="584" uniqueCount="170">
  <si>
    <t>Event 1</t>
  </si>
  <si>
    <t>Position</t>
  </si>
  <si>
    <t>Name</t>
  </si>
  <si>
    <t>Division</t>
  </si>
  <si>
    <t>C.B.</t>
  </si>
  <si>
    <t>Points</t>
  </si>
  <si>
    <t>M1</t>
  </si>
  <si>
    <t>New</t>
  </si>
  <si>
    <t>Event 3</t>
  </si>
  <si>
    <t>Chip Time</t>
  </si>
  <si>
    <t>Yes</t>
  </si>
  <si>
    <t>M2</t>
  </si>
  <si>
    <t>Hayley Parry</t>
  </si>
  <si>
    <t>Mark Emmett</t>
  </si>
  <si>
    <t>Reg Koster</t>
  </si>
  <si>
    <t>Darren Readman</t>
  </si>
  <si>
    <t>Berwyn Prichard-Jones</t>
  </si>
  <si>
    <t>Sue Fallon</t>
  </si>
  <si>
    <t>Event 7</t>
  </si>
  <si>
    <t>Peter Neal</t>
  </si>
  <si>
    <t>Event 8</t>
  </si>
  <si>
    <t>Andrew Newton</t>
  </si>
  <si>
    <t>Event 9</t>
  </si>
  <si>
    <t>Event 10</t>
  </si>
  <si>
    <t>Event 11</t>
  </si>
  <si>
    <t>Charlie Pughe</t>
  </si>
  <si>
    <t>Steph Cook</t>
  </si>
  <si>
    <t>Shelley Bennett</t>
  </si>
  <si>
    <t>Event 4</t>
  </si>
  <si>
    <t>Event 5</t>
  </si>
  <si>
    <t>Event 6</t>
  </si>
  <si>
    <t>Ben Bennett</t>
  </si>
  <si>
    <t>Bonus 5K</t>
  </si>
  <si>
    <t>Bonus 5M</t>
  </si>
  <si>
    <t>Bonus 10K</t>
  </si>
  <si>
    <t>Bonus 10M</t>
  </si>
  <si>
    <t>Bonus Half Marathon</t>
  </si>
  <si>
    <t>C.B. Bonus Points</t>
  </si>
  <si>
    <t>Bonus for 8 completed Events</t>
  </si>
  <si>
    <t>Pos.</t>
  </si>
  <si>
    <t>Total Race Points</t>
  </si>
  <si>
    <t>Bonus Points</t>
  </si>
  <si>
    <t>Number of Events</t>
  </si>
  <si>
    <t xml:space="preserve">Points
(Best of 8) </t>
  </si>
  <si>
    <t>Total Points</t>
  </si>
  <si>
    <t>1 Woodcote 10k.</t>
  </si>
  <si>
    <t>Marie Pennell</t>
  </si>
  <si>
    <t>Roger Norris</t>
  </si>
  <si>
    <t>Tom Broughton</t>
  </si>
  <si>
    <t>Race points</t>
  </si>
  <si>
    <t>Bonus 5k</t>
  </si>
  <si>
    <t>Bonus 5m</t>
  </si>
  <si>
    <t>Bonus 10k</t>
  </si>
  <si>
    <t>Bonus 10m</t>
  </si>
  <si>
    <t>Bonus half marathon</t>
  </si>
  <si>
    <t>Total CB Bonus Points</t>
  </si>
  <si>
    <t>5 point bonus for 8 events</t>
  </si>
  <si>
    <t>Oliver Newell</t>
  </si>
  <si>
    <t>Damian Stanley</t>
  </si>
  <si>
    <t>John Gulliver</t>
  </si>
  <si>
    <t>Points
(Best of 8)</t>
  </si>
  <si>
    <t>Emma Pughe</t>
  </si>
  <si>
    <t>Becca Bullock</t>
  </si>
  <si>
    <t>Sarah Green</t>
  </si>
  <si>
    <t>Tamsin Blamey</t>
  </si>
  <si>
    <t>Mandy Sturdy</t>
  </si>
  <si>
    <t>Adam Scragg</t>
  </si>
  <si>
    <t>Caroline Chavasse</t>
  </si>
  <si>
    <t>Joseph Lynch</t>
  </si>
  <si>
    <t>Claudia Scragg</t>
  </si>
  <si>
    <t>Mark Barker</t>
  </si>
  <si>
    <t>Goring 10K</t>
  </si>
  <si>
    <t>Victoria Inglis-Smith</t>
  </si>
  <si>
    <t>Lauren Walden</t>
  </si>
  <si>
    <t>John Stembridge King</t>
  </si>
  <si>
    <t>Duncan Green</t>
  </si>
  <si>
    <t>L2</t>
  </si>
  <si>
    <t>L1</t>
  </si>
  <si>
    <t>Yes*</t>
  </si>
  <si>
    <t>Cotswold Classic 10M</t>
  </si>
  <si>
    <t>9 Cotswold Classic 10M</t>
  </si>
  <si>
    <t>Best of 8</t>
  </si>
  <si>
    <t>Race Points (Best of 8)</t>
  </si>
  <si>
    <t>Kevin Parrey</t>
  </si>
  <si>
    <t>Natalie Bliss</t>
  </si>
  <si>
    <t>Eynsham 10K</t>
  </si>
  <si>
    <t>Event 12</t>
  </si>
  <si>
    <t>Sunday 12 January</t>
  </si>
  <si>
    <t>Thame Runners Club Championship 2020</t>
  </si>
  <si>
    <t>Chris Starling</t>
  </si>
  <si>
    <t>Dan Adams</t>
  </si>
  <si>
    <t>Kim Forsyth</t>
  </si>
  <si>
    <t>409 finishers</t>
  </si>
  <si>
    <t>Claire Readey</t>
  </si>
  <si>
    <t>2 Wokingham Half Marathon</t>
  </si>
  <si>
    <t>3 Goring 10k</t>
  </si>
  <si>
    <t>Woodcote 10K</t>
  </si>
  <si>
    <t>Men D1</t>
  </si>
  <si>
    <t>Ladies D1</t>
  </si>
  <si>
    <t>Men D2</t>
  </si>
  <si>
    <t>Ladies D2</t>
  </si>
  <si>
    <t>Event 2</t>
  </si>
  <si>
    <t>Wokingham Half Mara</t>
  </si>
  <si>
    <t>Sunday 23 February</t>
  </si>
  <si>
    <t>2632 finishers</t>
  </si>
  <si>
    <t>Lauren Walden-Pidding</t>
  </si>
  <si>
    <t>Barbara Orth</t>
  </si>
  <si>
    <t>Sunday 15 March</t>
  </si>
  <si>
    <t>521 finishers</t>
  </si>
  <si>
    <t>43.54</t>
  </si>
  <si>
    <t>Thame Runners Club Championship 2021</t>
  </si>
  <si>
    <t>Nettlebed 10K</t>
  </si>
  <si>
    <t>Sunday 23 May</t>
  </si>
  <si>
    <t>209 finishers</t>
  </si>
  <si>
    <t>4 Nettlebed 10k</t>
  </si>
  <si>
    <t>Anita James</t>
  </si>
  <si>
    <t>Chiltern Chase 10K</t>
  </si>
  <si>
    <t>Sunday 04 July</t>
  </si>
  <si>
    <t>194 finishers</t>
  </si>
  <si>
    <t>Sue Graham</t>
  </si>
  <si>
    <t>5 Chiltern Chase 10k</t>
  </si>
  <si>
    <t>Bearbrook 10K</t>
  </si>
  <si>
    <t>Sunday 01 August</t>
  </si>
  <si>
    <t>181 finishers</t>
  </si>
  <si>
    <t>6 Bearbrook 10k</t>
  </si>
  <si>
    <t>Burnham Beeches HM</t>
  </si>
  <si>
    <t>Sunday 15 August</t>
  </si>
  <si>
    <t>01.30.55</t>
  </si>
  <si>
    <t>01.31.43</t>
  </si>
  <si>
    <t>01.43.24</t>
  </si>
  <si>
    <t>01.48.38</t>
  </si>
  <si>
    <t>02.01.10</t>
  </si>
  <si>
    <t>455 finishers</t>
  </si>
  <si>
    <t>7 Burnham Beeches HM</t>
  </si>
  <si>
    <t>Headington 5M</t>
  </si>
  <si>
    <t>Sunday 29 August</t>
  </si>
  <si>
    <t>230 finishers</t>
  </si>
  <si>
    <t>Daniel Williams</t>
  </si>
  <si>
    <t>8 Headington 5M</t>
  </si>
  <si>
    <t>Saturday 04 Sep</t>
  </si>
  <si>
    <t>01.19.02</t>
  </si>
  <si>
    <t>01.21.43</t>
  </si>
  <si>
    <t>01.22.00</t>
  </si>
  <si>
    <t>01.25.48</t>
  </si>
  <si>
    <t>01.32.14</t>
  </si>
  <si>
    <t>302 finishers</t>
  </si>
  <si>
    <t>Wytham Woods 10K</t>
  </si>
  <si>
    <t>Sunday 10 Oct</t>
  </si>
  <si>
    <t>Adrian Parry</t>
  </si>
  <si>
    <t>01.11.24</t>
  </si>
  <si>
    <t>01.09.32</t>
  </si>
  <si>
    <t>01.01.49</t>
  </si>
  <si>
    <t>10 Wytham Woods 10k</t>
  </si>
  <si>
    <t>Sunday 07 Nov</t>
  </si>
  <si>
    <t>407 finishers</t>
  </si>
  <si>
    <t>Sarah Del Tozzotto</t>
  </si>
  <si>
    <t>01.00.42</t>
  </si>
  <si>
    <t>01.00.54</t>
  </si>
  <si>
    <t>01.02.01</t>
  </si>
  <si>
    <t>01.13.50</t>
  </si>
  <si>
    <t>Marlow 7M</t>
  </si>
  <si>
    <t>11 Marlow 7M</t>
  </si>
  <si>
    <t>Sunday 28 Nov</t>
  </si>
  <si>
    <t>517 finishers</t>
  </si>
  <si>
    <t>Kate Paver</t>
  </si>
  <si>
    <t>Samantha Baillet</t>
  </si>
  <si>
    <t>01.02.09</t>
  </si>
  <si>
    <t>01.01.57</t>
  </si>
  <si>
    <t>01.02.05</t>
  </si>
  <si>
    <t>12 Eynsham 10k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</si>
</sst>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2" x14ac:knownFonts="1">
    <font>
      <sz val="10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0"/>
      <color indexed="16"/>
      <name val="Arial"/>
      <family val="2"/>
    </font>
    <font>
      <b/>
      <sz val="10"/>
      <color indexed="53"/>
      <name val="Arial"/>
      <family val="2"/>
    </font>
    <font>
      <b/>
      <sz val="10"/>
      <color indexed="9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sz val="10"/>
      <color indexed="62"/>
      <name val="Arial"/>
      <family val="2"/>
    </font>
    <font>
      <sz val="10"/>
      <color indexed="53"/>
      <name val="Arial"/>
      <family val="2"/>
    </font>
    <font>
      <sz val="10"/>
      <color indexed="19"/>
      <name val="Arial"/>
      <family val="2"/>
    </font>
    <font>
      <sz val="11"/>
      <color indexed="8"/>
      <name val="Calibri"/>
      <family val="2"/>
    </font>
    <font>
      <sz val="10"/>
      <name val="Mangal"/>
      <family val="2"/>
    </font>
    <font>
      <b/>
      <sz val="10"/>
      <color indexed="63"/>
      <name val="Arial"/>
      <family val="2"/>
    </font>
    <font>
      <b/>
      <sz val="10"/>
      <color indexed="8"/>
      <name val="Arial"/>
      <family val="2"/>
    </font>
    <font>
      <sz val="10"/>
      <color indexed="10"/>
      <name val="Arial"/>
      <family val="2"/>
    </font>
    <font>
      <sz val="11"/>
      <color indexed="8"/>
      <name val="Calibri"/>
      <family val="2"/>
      <charset val="1"/>
    </font>
    <font>
      <sz val="10"/>
      <color indexed="8"/>
      <name val="Calibri"/>
      <family val="2"/>
      <charset val="1"/>
    </font>
    <font>
      <b/>
      <sz val="10"/>
      <color indexed="8"/>
      <name val="Calibri"/>
      <family val="2"/>
      <charset val="1"/>
    </font>
    <font>
      <sz val="10"/>
      <color indexed="9"/>
      <name val="Calibri"/>
      <family val="2"/>
      <charset val="1"/>
    </font>
    <font>
      <b/>
      <sz val="10"/>
      <color indexed="8"/>
      <name val="Calibri"/>
      <family val="2"/>
    </font>
    <font>
      <b/>
      <sz val="10"/>
      <name val="Arial"/>
      <family val="2"/>
    </font>
    <font>
      <sz val="10"/>
      <color indexed="25"/>
      <name val="Arial"/>
      <family val="2"/>
    </font>
    <font>
      <sz val="10"/>
      <color indexed="12"/>
      <name val="Arial"/>
      <family val="2"/>
    </font>
    <font>
      <b/>
      <sz val="9"/>
      <color indexed="12"/>
      <name val="Arial"/>
      <family val="2"/>
    </font>
    <font>
      <b/>
      <sz val="8"/>
      <name val="Arial"/>
      <family val="2"/>
    </font>
    <font>
      <b/>
      <sz val="8"/>
      <color indexed="25"/>
      <name val="Arial"/>
      <family val="2"/>
    </font>
    <font>
      <sz val="8"/>
      <color indexed="12"/>
      <name val="Arial"/>
      <family val="2"/>
    </font>
    <font>
      <sz val="8"/>
      <name val="Arial"/>
      <family val="2"/>
    </font>
    <font>
      <sz val="8"/>
      <color indexed="25"/>
      <name val="Arial"/>
      <family val="2"/>
    </font>
    <font>
      <sz val="8"/>
      <color indexed="8"/>
      <name val="Arial"/>
      <family val="2"/>
    </font>
    <font>
      <i/>
      <strike/>
      <sz val="8"/>
      <color indexed="10"/>
      <name val="Arial"/>
      <family val="2"/>
    </font>
    <font>
      <b/>
      <sz val="8"/>
      <color indexed="12"/>
      <name val="Arial"/>
      <family val="2"/>
    </font>
    <font>
      <sz val="9"/>
      <name val="Arial"/>
      <family val="2"/>
    </font>
    <font>
      <sz val="10"/>
      <name val="Arial"/>
      <family val="2"/>
    </font>
    <font>
      <sz val="8"/>
      <color rgb="FF0000FF"/>
      <name val="Arial"/>
      <family val="2"/>
    </font>
    <font>
      <b/>
      <sz val="8"/>
      <color rgb="FF0000FF"/>
      <name val="Arial"/>
      <family val="2"/>
    </font>
    <font>
      <sz val="8"/>
      <color theme="0"/>
      <name val="Arial"/>
      <family val="2"/>
    </font>
    <font>
      <sz val="8"/>
      <color theme="1"/>
      <name val="Arial"/>
      <family val="2"/>
    </font>
  </fonts>
  <fills count="39">
    <fill>
      <patternFill patternType="none"/>
    </fill>
    <fill>
      <patternFill patternType="gray125"/>
    </fill>
    <fill>
      <patternFill patternType="solid">
        <fgColor indexed="41"/>
        <bgColor indexed="27"/>
      </patternFill>
    </fill>
    <fill>
      <patternFill patternType="solid">
        <fgColor indexed="59"/>
        <bgColor indexed="38"/>
      </patternFill>
    </fill>
    <fill>
      <patternFill patternType="solid">
        <fgColor indexed="36"/>
        <bgColor indexed="28"/>
      </patternFill>
    </fill>
    <fill>
      <patternFill patternType="solid">
        <fgColor indexed="38"/>
        <bgColor indexed="41"/>
      </patternFill>
    </fill>
    <fill>
      <patternFill patternType="solid">
        <fgColor indexed="27"/>
        <bgColor indexed="41"/>
      </patternFill>
    </fill>
    <fill>
      <patternFill patternType="solid">
        <fgColor indexed="20"/>
        <bgColor indexed="36"/>
      </patternFill>
    </fill>
    <fill>
      <patternFill patternType="solid">
        <fgColor indexed="35"/>
        <bgColor indexed="31"/>
      </patternFill>
    </fill>
    <fill>
      <patternFill patternType="solid">
        <fgColor indexed="60"/>
        <bgColor indexed="51"/>
      </patternFill>
    </fill>
    <fill>
      <patternFill patternType="solid">
        <fgColor indexed="21"/>
        <bgColor indexed="42"/>
      </patternFill>
    </fill>
    <fill>
      <patternFill patternType="solid">
        <fgColor indexed="22"/>
        <bgColor indexed="35"/>
      </patternFill>
    </fill>
    <fill>
      <patternFill patternType="solid">
        <fgColor indexed="15"/>
        <bgColor indexed="31"/>
      </patternFill>
    </fill>
    <fill>
      <patternFill patternType="solid">
        <fgColor indexed="33"/>
        <bgColor indexed="47"/>
      </patternFill>
    </fill>
    <fill>
      <patternFill patternType="solid">
        <fgColor indexed="24"/>
        <bgColor indexed="40"/>
      </patternFill>
    </fill>
    <fill>
      <patternFill patternType="solid">
        <fgColor indexed="45"/>
        <bgColor indexed="46"/>
      </patternFill>
    </fill>
    <fill>
      <patternFill patternType="solid">
        <fgColor indexed="11"/>
        <bgColor indexed="21"/>
      </patternFill>
    </fill>
    <fill>
      <patternFill patternType="solid">
        <fgColor indexed="46"/>
        <bgColor indexed="55"/>
      </patternFill>
    </fill>
    <fill>
      <patternFill patternType="solid">
        <fgColor indexed="44"/>
        <bgColor indexed="40"/>
      </patternFill>
    </fill>
    <fill>
      <patternFill patternType="solid">
        <fgColor indexed="51"/>
        <bgColor indexed="47"/>
      </patternFill>
    </fill>
    <fill>
      <patternFill patternType="solid">
        <fgColor indexed="48"/>
        <bgColor indexed="49"/>
      </patternFill>
    </fill>
    <fill>
      <patternFill patternType="solid">
        <fgColor indexed="61"/>
        <bgColor indexed="25"/>
      </patternFill>
    </fill>
    <fill>
      <patternFill patternType="solid">
        <fgColor indexed="50"/>
        <bgColor indexed="55"/>
      </patternFill>
    </fill>
    <fill>
      <patternFill patternType="solid">
        <fgColor indexed="54"/>
        <bgColor indexed="23"/>
      </patternFill>
    </fill>
    <fill>
      <patternFill patternType="solid">
        <fgColor indexed="49"/>
        <bgColor indexed="48"/>
      </patternFill>
    </fill>
    <fill>
      <patternFill patternType="solid">
        <fgColor indexed="29"/>
        <bgColor indexed="52"/>
      </patternFill>
    </fill>
    <fill>
      <patternFill patternType="solid">
        <fgColor indexed="14"/>
        <bgColor indexed="33"/>
      </patternFill>
    </fill>
    <fill>
      <patternFill patternType="solid">
        <fgColor indexed="28"/>
        <bgColor indexed="36"/>
      </patternFill>
    </fill>
    <fill>
      <patternFill patternType="solid">
        <fgColor indexed="55"/>
        <bgColor indexed="57"/>
      </patternFill>
    </fill>
    <fill>
      <patternFill patternType="solid">
        <fgColor indexed="42"/>
        <bgColor indexed="21"/>
      </patternFill>
    </fill>
    <fill>
      <patternFill patternType="solid">
        <fgColor indexed="47"/>
        <bgColor indexed="51"/>
      </patternFill>
    </fill>
    <fill>
      <patternFill patternType="solid">
        <fgColor indexed="34"/>
        <bgColor indexed="43"/>
      </patternFill>
    </fill>
    <fill>
      <patternFill patternType="solid">
        <fgColor indexed="26"/>
        <bgColor indexed="36"/>
      </patternFill>
    </fill>
    <fill>
      <patternFill patternType="solid">
        <fgColor indexed="43"/>
        <bgColor indexed="34"/>
      </patternFill>
    </fill>
    <fill>
      <patternFill patternType="solid">
        <fgColor indexed="30"/>
        <bgColor indexed="56"/>
      </patternFill>
    </fill>
    <fill>
      <patternFill patternType="solid">
        <fgColor indexed="39"/>
        <bgColor indexed="56"/>
      </patternFill>
    </fill>
    <fill>
      <patternFill patternType="solid">
        <fgColor indexed="13"/>
        <bgColor indexed="43"/>
      </patternFill>
    </fill>
    <fill>
      <patternFill patternType="solid">
        <fgColor indexed="31"/>
        <bgColor indexed="15"/>
      </patternFill>
    </fill>
    <fill>
      <patternFill patternType="solid">
        <fgColor indexed="9"/>
        <bgColor indexed="28"/>
      </patternFill>
    </fill>
  </fills>
  <borders count="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40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double">
        <color indexed="52"/>
      </bottom>
      <diagonal/>
    </border>
    <border>
      <left style="thin">
        <color indexed="57"/>
      </left>
      <right style="thin">
        <color indexed="57"/>
      </right>
      <top style="thin">
        <color indexed="57"/>
      </top>
      <bottom style="thin">
        <color indexed="5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/>
      <diagonal/>
    </border>
  </borders>
  <cellStyleXfs count="45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3" fillId="26" borderId="0" applyNumberFormat="0" applyBorder="0" applyAlignment="0" applyProtection="0"/>
    <xf numFmtId="0" fontId="4" fillId="27" borderId="1" applyNumberFormat="0" applyAlignment="0" applyProtection="0"/>
    <xf numFmtId="0" fontId="5" fillId="28" borderId="2" applyNumberFormat="0" applyAlignment="0" applyProtection="0"/>
    <xf numFmtId="0" fontId="6" fillId="0" borderId="0" applyNumberFormat="0" applyFill="0" applyBorder="0" applyAlignment="0" applyProtection="0"/>
    <xf numFmtId="0" fontId="7" fillId="29" borderId="0" applyNumberFormat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30" borderId="1" applyNumberFormat="0" applyAlignment="0" applyProtection="0"/>
    <xf numFmtId="0" fontId="12" fillId="0" borderId="6" applyNumberFormat="0" applyFill="0" applyAlignment="0" applyProtection="0"/>
    <xf numFmtId="0" fontId="13" fillId="31" borderId="0" applyNumberFormat="0" applyBorder="0" applyAlignment="0" applyProtection="0"/>
    <xf numFmtId="0" fontId="14" fillId="0" borderId="0"/>
    <xf numFmtId="0" fontId="1" fillId="0" borderId="0"/>
    <xf numFmtId="0" fontId="37" fillId="0" borderId="0"/>
    <xf numFmtId="0" fontId="15" fillId="32" borderId="7" applyNumberFormat="0" applyAlignment="0" applyProtection="0"/>
    <xf numFmtId="0" fontId="16" fillId="27" borderId="8" applyNumberFormat="0" applyAlignment="0" applyProtection="0"/>
    <xf numFmtId="0" fontId="17" fillId="0" borderId="9" applyNumberFormat="0" applyFill="0" applyAlignment="0" applyProtection="0"/>
    <xf numFmtId="0" fontId="18" fillId="0" borderId="0" applyNumberFormat="0" applyFill="0" applyBorder="0" applyAlignment="0" applyProtection="0"/>
    <xf numFmtId="0" fontId="19" fillId="0" borderId="0"/>
  </cellStyleXfs>
  <cellXfs count="104">
    <xf numFmtId="0" fontId="0" fillId="0" borderId="0" xfId="0"/>
    <xf numFmtId="0" fontId="21" fillId="33" borderId="11" xfId="44" applyFont="1" applyFill="1" applyBorder="1" applyAlignment="1">
      <alignment horizontal="center"/>
    </xf>
    <xf numFmtId="0" fontId="20" fillId="33" borderId="11" xfId="44" applyFont="1" applyFill="1" applyBorder="1" applyAlignment="1">
      <alignment horizontal="center"/>
    </xf>
    <xf numFmtId="0" fontId="20" fillId="33" borderId="12" xfId="44" applyFont="1" applyFill="1" applyBorder="1" applyAlignment="1">
      <alignment horizontal="center"/>
    </xf>
    <xf numFmtId="0" fontId="21" fillId="33" borderId="14" xfId="44" applyFont="1" applyFill="1" applyBorder="1" applyAlignment="1">
      <alignment horizontal="center"/>
    </xf>
    <xf numFmtId="0" fontId="22" fillId="34" borderId="16" xfId="44" applyFont="1" applyFill="1" applyBorder="1"/>
    <xf numFmtId="0" fontId="22" fillId="34" borderId="0" xfId="44" applyFont="1" applyFill="1" applyAlignment="1">
      <alignment horizontal="center"/>
    </xf>
    <xf numFmtId="0" fontId="22" fillId="34" borderId="17" xfId="44" applyFont="1" applyFill="1" applyBorder="1" applyAlignment="1">
      <alignment horizontal="center"/>
    </xf>
    <xf numFmtId="0" fontId="20" fillId="0" borderId="18" xfId="44" applyFont="1" applyBorder="1" applyAlignment="1">
      <alignment horizontal="center"/>
    </xf>
    <xf numFmtId="0" fontId="20" fillId="0" borderId="17" xfId="44" applyFont="1" applyBorder="1" applyAlignment="1">
      <alignment horizontal="center"/>
    </xf>
    <xf numFmtId="0" fontId="21" fillId="33" borderId="10" xfId="44" applyFont="1" applyFill="1" applyBorder="1"/>
    <xf numFmtId="0" fontId="21" fillId="33" borderId="11" xfId="44" applyFont="1" applyFill="1" applyBorder="1"/>
    <xf numFmtId="0" fontId="21" fillId="33" borderId="13" xfId="44" applyFont="1" applyFill="1" applyBorder="1" applyAlignment="1">
      <alignment horizontal="left"/>
    </xf>
    <xf numFmtId="0" fontId="21" fillId="33" borderId="14" xfId="44" applyFont="1" applyFill="1" applyBorder="1" applyAlignment="1">
      <alignment horizontal="left"/>
    </xf>
    <xf numFmtId="0" fontId="22" fillId="34" borderId="0" xfId="44" applyFont="1" applyFill="1" applyAlignment="1">
      <alignment horizontal="left"/>
    </xf>
    <xf numFmtId="0" fontId="20" fillId="0" borderId="16" xfId="44" applyFont="1" applyBorder="1" applyAlignment="1">
      <alignment horizontal="center"/>
    </xf>
    <xf numFmtId="0" fontId="20" fillId="0" borderId="0" xfId="44" applyFont="1" applyAlignment="1">
      <alignment horizontal="center"/>
    </xf>
    <xf numFmtId="0" fontId="21" fillId="0" borderId="16" xfId="44" applyFont="1" applyBorder="1" applyAlignment="1">
      <alignment horizontal="left"/>
    </xf>
    <xf numFmtId="0" fontId="23" fillId="0" borderId="16" xfId="44" applyFont="1" applyBorder="1" applyAlignment="1">
      <alignment horizontal="left"/>
    </xf>
    <xf numFmtId="2" fontId="20" fillId="0" borderId="16" xfId="44" applyNumberFormat="1" applyFont="1" applyBorder="1" applyAlignment="1">
      <alignment horizontal="center"/>
    </xf>
    <xf numFmtId="0" fontId="20" fillId="0" borderId="0" xfId="44" applyFont="1" applyAlignment="1">
      <alignment horizontal="left"/>
    </xf>
    <xf numFmtId="0" fontId="0" fillId="0" borderId="19" xfId="0" applyBorder="1"/>
    <xf numFmtId="0" fontId="0" fillId="0" borderId="13" xfId="0" applyBorder="1"/>
    <xf numFmtId="0" fontId="0" fillId="0" borderId="14" xfId="0" applyBorder="1"/>
    <xf numFmtId="0" fontId="25" fillId="0" borderId="0" xfId="0" applyFont="1"/>
    <xf numFmtId="0" fontId="26" fillId="0" borderId="0" xfId="0" applyFont="1" applyAlignment="1">
      <alignment horizontal="center"/>
    </xf>
    <xf numFmtId="0" fontId="26" fillId="35" borderId="0" xfId="0" applyFont="1" applyFill="1" applyAlignment="1">
      <alignment horizontal="center"/>
    </xf>
    <xf numFmtId="0" fontId="0" fillId="35" borderId="0" xfId="0" applyFill="1"/>
    <xf numFmtId="0" fontId="0" fillId="35" borderId="0" xfId="0" applyFill="1" applyAlignment="1">
      <alignment horizontal="center"/>
    </xf>
    <xf numFmtId="0" fontId="25" fillId="35" borderId="0" xfId="0" applyFont="1" applyFill="1"/>
    <xf numFmtId="0" fontId="25" fillId="35" borderId="0" xfId="0" applyFont="1" applyFill="1" applyAlignment="1">
      <alignment horizontal="center"/>
    </xf>
    <xf numFmtId="0" fontId="26" fillId="36" borderId="0" xfId="0" applyFont="1" applyFill="1" applyAlignment="1">
      <alignment horizontal="center"/>
    </xf>
    <xf numFmtId="0" fontId="0" fillId="36" borderId="0" xfId="0" applyFill="1"/>
    <xf numFmtId="0" fontId="0" fillId="36" borderId="0" xfId="0" applyFill="1" applyAlignment="1">
      <alignment horizontal="center"/>
    </xf>
    <xf numFmtId="0" fontId="25" fillId="36" borderId="0" xfId="0" applyFont="1" applyFill="1"/>
    <xf numFmtId="0" fontId="25" fillId="36" borderId="0" xfId="0" applyFont="1" applyFill="1" applyAlignment="1">
      <alignment horizontal="center"/>
    </xf>
    <xf numFmtId="0" fontId="27" fillId="35" borderId="0" xfId="0" applyFont="1" applyFill="1" applyAlignment="1">
      <alignment horizontal="center" wrapText="1"/>
    </xf>
    <xf numFmtId="0" fontId="27" fillId="36" borderId="0" xfId="0" applyFont="1" applyFill="1" applyAlignment="1">
      <alignment horizontal="center" wrapText="1"/>
    </xf>
    <xf numFmtId="0" fontId="27" fillId="37" borderId="21" xfId="0" applyFont="1" applyFill="1" applyBorder="1" applyAlignment="1">
      <alignment horizontal="center" wrapText="1"/>
    </xf>
    <xf numFmtId="0" fontId="28" fillId="0" borderId="21" xfId="0" applyFont="1" applyBorder="1" applyAlignment="1">
      <alignment horizontal="center" textRotation="90" wrapText="1"/>
    </xf>
    <xf numFmtId="0" fontId="29" fillId="0" borderId="21" xfId="0" applyFont="1" applyBorder="1" applyAlignment="1">
      <alignment horizontal="center" textRotation="90" wrapText="1"/>
    </xf>
    <xf numFmtId="0" fontId="24" fillId="36" borderId="0" xfId="0" applyFont="1" applyFill="1"/>
    <xf numFmtId="0" fontId="24" fillId="35" borderId="0" xfId="0" applyFont="1" applyFill="1"/>
    <xf numFmtId="0" fontId="30" fillId="35" borderId="0" xfId="0" applyFont="1" applyFill="1" applyAlignment="1">
      <alignment horizontal="center"/>
    </xf>
    <xf numFmtId="0" fontId="30" fillId="36" borderId="0" xfId="0" applyFont="1" applyFill="1" applyAlignment="1">
      <alignment horizontal="center"/>
    </xf>
    <xf numFmtId="0" fontId="31" fillId="0" borderId="19" xfId="0" applyFont="1" applyBorder="1" applyAlignment="1">
      <alignment horizontal="center"/>
    </xf>
    <xf numFmtId="0" fontId="32" fillId="0" borderId="19" xfId="0" applyFont="1" applyBorder="1" applyAlignment="1">
      <alignment horizontal="center"/>
    </xf>
    <xf numFmtId="0" fontId="31" fillId="0" borderId="21" xfId="0" applyFont="1" applyBorder="1" applyAlignment="1">
      <alignment horizontal="center"/>
    </xf>
    <xf numFmtId="0" fontId="28" fillId="0" borderId="21" xfId="0" applyFont="1" applyBorder="1" applyAlignment="1">
      <alignment horizontal="left" wrapText="1"/>
    </xf>
    <xf numFmtId="0" fontId="33" fillId="0" borderId="21" xfId="0" applyFont="1" applyBorder="1" applyAlignment="1">
      <alignment horizontal="center"/>
    </xf>
    <xf numFmtId="0" fontId="32" fillId="0" borderId="21" xfId="0" applyFont="1" applyBorder="1" applyAlignment="1">
      <alignment horizontal="center"/>
    </xf>
    <xf numFmtId="0" fontId="28" fillId="0" borderId="21" xfId="0" applyFont="1" applyBorder="1"/>
    <xf numFmtId="0" fontId="34" fillId="0" borderId="21" xfId="0" applyFont="1" applyBorder="1" applyAlignment="1">
      <alignment horizontal="center"/>
    </xf>
    <xf numFmtId="0" fontId="28" fillId="35" borderId="0" xfId="0" applyFont="1" applyFill="1"/>
    <xf numFmtId="0" fontId="28" fillId="36" borderId="0" xfId="0" applyFont="1" applyFill="1"/>
    <xf numFmtId="0" fontId="28" fillId="37" borderId="21" xfId="0" applyFont="1" applyFill="1" applyBorder="1" applyAlignment="1">
      <alignment horizontal="center" vertical="center" wrapText="1"/>
    </xf>
    <xf numFmtId="0" fontId="35" fillId="37" borderId="21" xfId="0" applyFont="1" applyFill="1" applyBorder="1" applyAlignment="1">
      <alignment horizontal="center" vertical="center" wrapText="1"/>
    </xf>
    <xf numFmtId="0" fontId="35" fillId="36" borderId="0" xfId="0" applyFont="1" applyFill="1" applyAlignment="1">
      <alignment horizontal="center" wrapText="1"/>
    </xf>
    <xf numFmtId="0" fontId="35" fillId="35" borderId="0" xfId="0" applyFont="1" applyFill="1" applyAlignment="1">
      <alignment horizontal="center" wrapText="1"/>
    </xf>
    <xf numFmtId="0" fontId="0" fillId="35" borderId="0" xfId="0" applyFill="1" applyAlignment="1">
      <alignment vertical="center"/>
    </xf>
    <xf numFmtId="0" fontId="0" fillId="36" borderId="0" xfId="0" applyFill="1" applyAlignment="1">
      <alignment vertical="center"/>
    </xf>
    <xf numFmtId="0" fontId="31" fillId="0" borderId="19" xfId="0" applyFont="1" applyBorder="1" applyAlignment="1">
      <alignment horizontal="center" vertical="center"/>
    </xf>
    <xf numFmtId="0" fontId="28" fillId="0" borderId="19" xfId="0" applyFont="1" applyBorder="1" applyAlignment="1">
      <alignment horizontal="left" vertical="center" wrapText="1"/>
    </xf>
    <xf numFmtId="0" fontId="30" fillId="36" borderId="0" xfId="0" applyFont="1" applyFill="1" applyAlignment="1">
      <alignment horizontal="center" vertical="center"/>
    </xf>
    <xf numFmtId="0" fontId="30" fillId="35" borderId="0" xfId="0" applyFont="1" applyFill="1" applyAlignment="1">
      <alignment horizontal="center" vertical="center"/>
    </xf>
    <xf numFmtId="0" fontId="31" fillId="0" borderId="21" xfId="0" applyFont="1" applyBorder="1" applyAlignment="1">
      <alignment horizontal="center" vertical="center"/>
    </xf>
    <xf numFmtId="0" fontId="28" fillId="0" borderId="21" xfId="0" applyFont="1" applyBorder="1" applyAlignment="1">
      <alignment vertical="center"/>
    </xf>
    <xf numFmtId="0" fontId="28" fillId="0" borderId="21" xfId="0" applyFont="1" applyBorder="1" applyAlignment="1">
      <alignment horizontal="left" vertical="center" wrapText="1"/>
    </xf>
    <xf numFmtId="0" fontId="28" fillId="0" borderId="19" xfId="0" applyFont="1" applyBorder="1" applyAlignment="1">
      <alignment vertical="center"/>
    </xf>
    <xf numFmtId="0" fontId="36" fillId="0" borderId="21" xfId="0" applyFont="1" applyBorder="1" applyAlignment="1">
      <alignment horizontal="center"/>
    </xf>
    <xf numFmtId="0" fontId="32" fillId="0" borderId="21" xfId="0" applyFont="1" applyBorder="1" applyAlignment="1">
      <alignment horizontal="center" vertical="center"/>
    </xf>
    <xf numFmtId="0" fontId="26" fillId="38" borderId="0" xfId="0" applyFont="1" applyFill="1" applyAlignment="1">
      <alignment horizontal="center"/>
    </xf>
    <xf numFmtId="0" fontId="0" fillId="38" borderId="0" xfId="0" applyFill="1"/>
    <xf numFmtId="0" fontId="0" fillId="38" borderId="0" xfId="0" applyFill="1" applyAlignment="1">
      <alignment horizontal="center"/>
    </xf>
    <xf numFmtId="0" fontId="25" fillId="38" borderId="0" xfId="0" applyFont="1" applyFill="1"/>
    <xf numFmtId="0" fontId="25" fillId="38" borderId="0" xfId="0" applyFont="1" applyFill="1" applyAlignment="1">
      <alignment horizontal="center"/>
    </xf>
    <xf numFmtId="0" fontId="33" fillId="0" borderId="15" xfId="0" applyFont="1" applyBorder="1" applyAlignment="1">
      <alignment horizontal="center"/>
    </xf>
    <xf numFmtId="0" fontId="33" fillId="0" borderId="19" xfId="0" applyFont="1" applyBorder="1" applyAlignment="1">
      <alignment horizontal="center"/>
    </xf>
    <xf numFmtId="0" fontId="33" fillId="0" borderId="22" xfId="0" applyFont="1" applyBorder="1" applyAlignment="1">
      <alignment horizontal="center"/>
    </xf>
    <xf numFmtId="0" fontId="28" fillId="0" borderId="20" xfId="0" applyFont="1" applyBorder="1"/>
    <xf numFmtId="0" fontId="23" fillId="0" borderId="0" xfId="44" applyFont="1" applyAlignment="1">
      <alignment horizontal="center"/>
    </xf>
    <xf numFmtId="0" fontId="38" fillId="0" borderId="21" xfId="0" applyFont="1" applyBorder="1" applyAlignment="1">
      <alignment horizontal="center"/>
    </xf>
    <xf numFmtId="0" fontId="38" fillId="0" borderId="19" xfId="0" applyFont="1" applyBorder="1" applyAlignment="1">
      <alignment horizontal="center"/>
    </xf>
    <xf numFmtId="0" fontId="27" fillId="37" borderId="21" xfId="0" applyFont="1" applyFill="1" applyBorder="1" applyAlignment="1">
      <alignment horizontal="center" textRotation="90" wrapText="1"/>
    </xf>
    <xf numFmtId="0" fontId="38" fillId="0" borderId="23" xfId="0" applyFont="1" applyBorder="1" applyAlignment="1">
      <alignment horizontal="center"/>
    </xf>
    <xf numFmtId="0" fontId="29" fillId="0" borderId="21" xfId="0" applyFont="1" applyBorder="1" applyAlignment="1">
      <alignment horizontal="center"/>
    </xf>
    <xf numFmtId="0" fontId="29" fillId="0" borderId="19" xfId="0" applyFont="1" applyBorder="1" applyAlignment="1">
      <alignment horizontal="center"/>
    </xf>
    <xf numFmtId="0" fontId="39" fillId="0" borderId="15" xfId="0" applyFont="1" applyBorder="1" applyAlignment="1">
      <alignment horizontal="center"/>
    </xf>
    <xf numFmtId="0" fontId="39" fillId="0" borderId="21" xfId="0" applyFont="1" applyBorder="1" applyAlignment="1">
      <alignment horizontal="center"/>
    </xf>
    <xf numFmtId="0" fontId="39" fillId="0" borderId="23" xfId="0" applyFont="1" applyBorder="1" applyAlignment="1">
      <alignment horizontal="center"/>
    </xf>
    <xf numFmtId="0" fontId="29" fillId="0" borderId="21" xfId="0" applyFont="1" applyBorder="1" applyAlignment="1">
      <alignment horizontal="center" vertical="center"/>
    </xf>
    <xf numFmtId="0" fontId="21" fillId="33" borderId="15" xfId="44" applyFont="1" applyFill="1" applyBorder="1" applyAlignment="1">
      <alignment horizontal="center"/>
    </xf>
    <xf numFmtId="0" fontId="24" fillId="0" borderId="0" xfId="0" applyFont="1"/>
    <xf numFmtId="21" fontId="20" fillId="0" borderId="16" xfId="44" applyNumberFormat="1" applyFont="1" applyBorder="1" applyAlignment="1">
      <alignment horizontal="center"/>
    </xf>
    <xf numFmtId="0" fontId="40" fillId="0" borderId="19" xfId="0" applyFont="1" applyBorder="1" applyAlignment="1">
      <alignment horizontal="center"/>
    </xf>
    <xf numFmtId="0" fontId="41" fillId="0" borderId="19" xfId="0" applyFont="1" applyBorder="1" applyAlignment="1">
      <alignment horizontal="center"/>
    </xf>
    <xf numFmtId="0" fontId="0" fillId="38" borderId="0" xfId="0" applyFont="1" applyFill="1"/>
    <xf numFmtId="0" fontId="0" fillId="35" borderId="0" xfId="0" applyFont="1" applyFill="1"/>
    <xf numFmtId="0" fontId="0" fillId="36" borderId="0" xfId="0" applyFont="1" applyFill="1"/>
    <xf numFmtId="0" fontId="0" fillId="0" borderId="0" xfId="0" applyFont="1"/>
    <xf numFmtId="0" fontId="20" fillId="0" borderId="24" xfId="44" applyFont="1" applyBorder="1" applyAlignment="1">
      <alignment horizontal="center"/>
    </xf>
    <xf numFmtId="0" fontId="20" fillId="0" borderId="16" xfId="44" applyNumberFormat="1" applyFont="1" applyBorder="1" applyAlignment="1">
      <alignment horizontal="center"/>
    </xf>
    <xf numFmtId="0" fontId="0" fillId="0" borderId="13" xfId="0" applyNumberFormat="1" applyBorder="1"/>
    <xf numFmtId="0" fontId="40" fillId="0" borderId="21" xfId="0" applyFont="1" applyBorder="1" applyAlignment="1">
      <alignment horizontal="center"/>
    </xf>
  </cellXfs>
  <cellStyles count="45">
    <cellStyle name="20% - Accent1 2" xfId="1" xr:uid="{00000000-0005-0000-0000-000000000000}"/>
    <cellStyle name="20% - Accent2 2" xfId="2" xr:uid="{00000000-0005-0000-0000-000001000000}"/>
    <cellStyle name="20% - Accent3 2" xfId="3" xr:uid="{00000000-0005-0000-0000-000002000000}"/>
    <cellStyle name="20% - Accent4 2" xfId="4" xr:uid="{00000000-0005-0000-0000-000003000000}"/>
    <cellStyle name="20% - Accent5 2" xfId="5" xr:uid="{00000000-0005-0000-0000-000004000000}"/>
    <cellStyle name="20% - Accent6 2" xfId="6" xr:uid="{00000000-0005-0000-0000-000005000000}"/>
    <cellStyle name="40% - Accent1 2" xfId="7" xr:uid="{00000000-0005-0000-0000-000006000000}"/>
    <cellStyle name="40% - Accent2 2" xfId="8" xr:uid="{00000000-0005-0000-0000-000007000000}"/>
    <cellStyle name="40% - Accent3 2" xfId="9" xr:uid="{00000000-0005-0000-0000-000008000000}"/>
    <cellStyle name="40% - Accent4 2" xfId="10" xr:uid="{00000000-0005-0000-0000-000009000000}"/>
    <cellStyle name="40% - Accent5 2" xfId="11" xr:uid="{00000000-0005-0000-0000-00000A000000}"/>
    <cellStyle name="40% - Accent6 2" xfId="12" xr:uid="{00000000-0005-0000-0000-00000B000000}"/>
    <cellStyle name="60% - Accent1 2" xfId="13" xr:uid="{00000000-0005-0000-0000-00000C000000}"/>
    <cellStyle name="60% - Accent2 2" xfId="14" xr:uid="{00000000-0005-0000-0000-00000D000000}"/>
    <cellStyle name="60% - Accent3 2" xfId="15" xr:uid="{00000000-0005-0000-0000-00000E000000}"/>
    <cellStyle name="60% - Accent4 2" xfId="16" xr:uid="{00000000-0005-0000-0000-00000F000000}"/>
    <cellStyle name="60% - Accent5 2" xfId="17" xr:uid="{00000000-0005-0000-0000-000010000000}"/>
    <cellStyle name="60% - Accent6 2" xfId="18" xr:uid="{00000000-0005-0000-0000-000011000000}"/>
    <cellStyle name="Accent1 2" xfId="19" xr:uid="{00000000-0005-0000-0000-000012000000}"/>
    <cellStyle name="Accent2 2" xfId="20" xr:uid="{00000000-0005-0000-0000-000013000000}"/>
    <cellStyle name="Accent3 2" xfId="21" xr:uid="{00000000-0005-0000-0000-000014000000}"/>
    <cellStyle name="Accent4 2" xfId="22" xr:uid="{00000000-0005-0000-0000-000015000000}"/>
    <cellStyle name="Accent5 2" xfId="23" xr:uid="{00000000-0005-0000-0000-000016000000}"/>
    <cellStyle name="Accent6 2" xfId="24" xr:uid="{00000000-0005-0000-0000-000017000000}"/>
    <cellStyle name="Bad 2" xfId="25" xr:uid="{00000000-0005-0000-0000-000018000000}"/>
    <cellStyle name="Calculation 2" xfId="26" xr:uid="{00000000-0005-0000-0000-000019000000}"/>
    <cellStyle name="Check Cell 2" xfId="27" xr:uid="{00000000-0005-0000-0000-00001A000000}"/>
    <cellStyle name="Excel Built-in Normal" xfId="44" xr:uid="{00000000-0005-0000-0000-00001B000000}"/>
    <cellStyle name="Explanatory Text 2" xfId="28" xr:uid="{00000000-0005-0000-0000-00001C000000}"/>
    <cellStyle name="Good 2" xfId="29" xr:uid="{00000000-0005-0000-0000-00001D000000}"/>
    <cellStyle name="Heading 1 2" xfId="30" xr:uid="{00000000-0005-0000-0000-00001E000000}"/>
    <cellStyle name="Heading 2 2" xfId="31" xr:uid="{00000000-0005-0000-0000-00001F000000}"/>
    <cellStyle name="Heading 3 2" xfId="32" xr:uid="{00000000-0005-0000-0000-000020000000}"/>
    <cellStyle name="Heading 4 2" xfId="33" xr:uid="{00000000-0005-0000-0000-000021000000}"/>
    <cellStyle name="Input 2" xfId="34" xr:uid="{00000000-0005-0000-0000-000022000000}"/>
    <cellStyle name="Linked Cell 2" xfId="35" xr:uid="{00000000-0005-0000-0000-000023000000}"/>
    <cellStyle name="Neutral 2" xfId="36" xr:uid="{00000000-0005-0000-0000-000024000000}"/>
    <cellStyle name="Normal" xfId="0" builtinId="0"/>
    <cellStyle name="Normal 2" xfId="37" xr:uid="{00000000-0005-0000-0000-000026000000}"/>
    <cellStyle name="Normal 3" xfId="38" xr:uid="{00000000-0005-0000-0000-000027000000}"/>
    <cellStyle name="Normal 4" xfId="39" xr:uid="{00000000-0005-0000-0000-000028000000}"/>
    <cellStyle name="Note 2" xfId="40" xr:uid="{00000000-0005-0000-0000-000029000000}"/>
    <cellStyle name="Output 2" xfId="41" xr:uid="{00000000-0005-0000-0000-00002A000000}"/>
    <cellStyle name="Total 2" xfId="42" xr:uid="{00000000-0005-0000-0000-00002B000000}"/>
    <cellStyle name="Warning Text 2" xfId="43" xr:uid="{00000000-0005-0000-0000-00002C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C3D69B"/>
      <rgbColor rgb="000000FF"/>
      <rgbColor rgb="00FFFF00"/>
      <rgbColor rgb="00FFC7CE"/>
      <rgbColor rgb="00B7DEE8"/>
      <rgbColor rgb="009C0006"/>
      <rgbColor rgb="00006100"/>
      <rgbColor rgb="00000080"/>
      <rgbColor rgb="009C6500"/>
      <rgbColor rgb="00FDEADA"/>
      <rgbColor rgb="00D7E4BD"/>
      <rgbColor rgb="00CCC1DA"/>
      <rgbColor rgb="007F7F7F"/>
      <rgbColor rgb="0095B3D7"/>
      <rgbColor rgb="00993366"/>
      <rgbColor rgb="00FFFFCC"/>
      <rgbColor rgb="00DBEEF4"/>
      <rgbColor rgb="00F2F2F2"/>
      <rgbColor rgb="00F79646"/>
      <rgbColor rgb="000066CC"/>
      <rgbColor rgb="00C6D9F1"/>
      <rgbColor rgb="00000080"/>
      <rgbColor rgb="00FCD5B5"/>
      <rgbColor rgb="00FFEB9C"/>
      <rgbColor rgb="00B9CDE5"/>
      <rgbColor rgb="00EBF1DE"/>
      <rgbColor rgb="00800000"/>
      <rgbColor rgb="00E6E0EC"/>
      <rgbColor rgb="000033CC"/>
      <rgbColor rgb="00A7C0DE"/>
      <rgbColor rgb="00DCE6F2"/>
      <rgbColor rgb="00C6EFCE"/>
      <rgbColor rgb="00FFFF99"/>
      <rgbColor rgb="0093CDDD"/>
      <rgbColor rgb="00D99694"/>
      <rgbColor rgb="00B3A2C7"/>
      <rgbColor rgb="00FFCC99"/>
      <rgbColor rgb="004F81BD"/>
      <rgbColor rgb="004BACC6"/>
      <rgbColor rgb="009BBB59"/>
      <rgbColor rgb="00FAC090"/>
      <rgbColor rgb="00FF8001"/>
      <rgbColor rgb="00FA7D00"/>
      <rgbColor rgb="008064A2"/>
      <rgbColor rgb="00A5A5A5"/>
      <rgbColor rgb="001F497D"/>
      <rgbColor rgb="00B2B2B2"/>
      <rgbColor rgb="00003300"/>
      <rgbColor rgb="00F2DCDB"/>
      <rgbColor rgb="00E6B9B8"/>
      <rgbColor rgb="00C0504D"/>
      <rgbColor rgb="003F3F76"/>
      <rgbColor rgb="003F3F3F"/>
    </indexedColors>
    <mruColors>
      <color rgb="FF0000FF"/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F7ABA5-6D97-42E7-9419-9FABB2F13105}">
  <dimension ref="B2:H170"/>
  <sheetViews>
    <sheetView showGridLines="0" topLeftCell="A111" workbookViewId="0">
      <selection activeCell="L171" sqref="L171"/>
    </sheetView>
  </sheetViews>
  <sheetFormatPr defaultRowHeight="13.2" x14ac:dyDescent="0.25"/>
  <cols>
    <col min="2" max="2" width="13.109375" customWidth="1"/>
    <col min="3" max="3" width="11.33203125" customWidth="1"/>
    <col min="4" max="4" width="11.44140625" customWidth="1"/>
  </cols>
  <sheetData>
    <row r="2" spans="2:8" ht="13.8" x14ac:dyDescent="0.3">
      <c r="B2" s="10" t="s">
        <v>88</v>
      </c>
      <c r="C2" s="11"/>
      <c r="D2" s="1"/>
      <c r="E2" s="1"/>
      <c r="F2" s="2"/>
      <c r="G2" s="2"/>
      <c r="H2" s="3"/>
    </row>
    <row r="3" spans="2:8" s="92" customFormat="1" ht="13.8" x14ac:dyDescent="0.3">
      <c r="B3" s="12" t="s">
        <v>0</v>
      </c>
      <c r="C3" s="13" t="s">
        <v>96</v>
      </c>
      <c r="D3" s="4"/>
      <c r="E3" s="4" t="s">
        <v>87</v>
      </c>
      <c r="F3" s="4"/>
      <c r="G3" s="4" t="s">
        <v>92</v>
      </c>
      <c r="H3" s="91"/>
    </row>
    <row r="4" spans="2:8" ht="13.8" x14ac:dyDescent="0.3">
      <c r="B4" s="5" t="s">
        <v>1</v>
      </c>
      <c r="C4" s="14" t="s">
        <v>2</v>
      </c>
      <c r="D4" s="6"/>
      <c r="E4" s="6" t="s">
        <v>3</v>
      </c>
      <c r="F4" s="6" t="s">
        <v>9</v>
      </c>
      <c r="G4" s="6" t="s">
        <v>4</v>
      </c>
      <c r="H4" s="7" t="s">
        <v>5</v>
      </c>
    </row>
    <row r="5" spans="2:8" ht="13.8" x14ac:dyDescent="0.3">
      <c r="B5" s="15">
        <v>16</v>
      </c>
      <c r="C5" s="17" t="s">
        <v>89</v>
      </c>
      <c r="D5" s="16"/>
      <c r="E5" s="15" t="s">
        <v>11</v>
      </c>
      <c r="F5" s="19">
        <v>38.44</v>
      </c>
      <c r="G5" s="8" t="s">
        <v>7</v>
      </c>
      <c r="H5" s="9">
        <v>10</v>
      </c>
    </row>
    <row r="6" spans="2:8" ht="13.8" x14ac:dyDescent="0.3">
      <c r="B6" s="15">
        <v>31</v>
      </c>
      <c r="C6" s="17" t="s">
        <v>48</v>
      </c>
      <c r="D6" s="16"/>
      <c r="E6" s="15" t="s">
        <v>11</v>
      </c>
      <c r="F6" s="19">
        <v>41.11</v>
      </c>
      <c r="G6" s="8"/>
      <c r="H6" s="9">
        <v>9</v>
      </c>
    </row>
    <row r="7" spans="2:8" ht="13.8" x14ac:dyDescent="0.3">
      <c r="B7" s="15">
        <v>38</v>
      </c>
      <c r="C7" s="17" t="s">
        <v>21</v>
      </c>
      <c r="D7" s="20"/>
      <c r="E7" s="15" t="s">
        <v>6</v>
      </c>
      <c r="F7" s="19">
        <v>41.46</v>
      </c>
      <c r="G7" s="8"/>
      <c r="H7" s="9">
        <v>10</v>
      </c>
    </row>
    <row r="8" spans="2:8" ht="13.8" x14ac:dyDescent="0.3">
      <c r="B8" s="15">
        <v>91</v>
      </c>
      <c r="C8" s="17" t="s">
        <v>13</v>
      </c>
      <c r="D8" s="16"/>
      <c r="E8" s="15" t="s">
        <v>6</v>
      </c>
      <c r="F8" s="19">
        <v>46.26</v>
      </c>
      <c r="G8" s="8"/>
      <c r="H8" s="9">
        <v>9</v>
      </c>
    </row>
    <row r="9" spans="2:8" ht="13.8" x14ac:dyDescent="0.3">
      <c r="B9" s="15">
        <v>108</v>
      </c>
      <c r="C9" s="18" t="s">
        <v>26</v>
      </c>
      <c r="D9" s="80"/>
      <c r="E9" s="15" t="s">
        <v>77</v>
      </c>
      <c r="F9" s="19">
        <v>47.18</v>
      </c>
      <c r="G9" s="8"/>
      <c r="H9" s="9">
        <v>10</v>
      </c>
    </row>
    <row r="10" spans="2:8" ht="13.8" x14ac:dyDescent="0.3">
      <c r="B10" s="15">
        <v>127</v>
      </c>
      <c r="C10" s="18" t="s">
        <v>83</v>
      </c>
      <c r="D10" s="80"/>
      <c r="E10" s="15" t="s">
        <v>11</v>
      </c>
      <c r="F10" s="19">
        <v>48.1</v>
      </c>
      <c r="G10" s="8" t="s">
        <v>10</v>
      </c>
      <c r="H10" s="9">
        <v>13</v>
      </c>
    </row>
    <row r="11" spans="2:8" ht="13.8" x14ac:dyDescent="0.3">
      <c r="B11" s="15">
        <v>134</v>
      </c>
      <c r="C11" s="18" t="s">
        <v>90</v>
      </c>
      <c r="D11" s="80"/>
      <c r="E11" s="15" t="s">
        <v>11</v>
      </c>
      <c r="F11" s="19">
        <v>48.35</v>
      </c>
      <c r="G11" s="8" t="s">
        <v>7</v>
      </c>
      <c r="H11" s="9">
        <v>7</v>
      </c>
    </row>
    <row r="12" spans="2:8" ht="13.8" x14ac:dyDescent="0.3">
      <c r="B12" s="15">
        <v>147</v>
      </c>
      <c r="C12" s="18" t="s">
        <v>70</v>
      </c>
      <c r="D12" s="80"/>
      <c r="E12" s="15" t="s">
        <v>11</v>
      </c>
      <c r="F12" s="19">
        <v>49.31</v>
      </c>
      <c r="G12" s="8" t="s">
        <v>10</v>
      </c>
      <c r="H12" s="9">
        <v>11</v>
      </c>
    </row>
    <row r="13" spans="2:8" ht="13.8" x14ac:dyDescent="0.3">
      <c r="B13" s="15">
        <v>168</v>
      </c>
      <c r="C13" s="18" t="s">
        <v>93</v>
      </c>
      <c r="D13" s="80"/>
      <c r="E13" s="15" t="s">
        <v>76</v>
      </c>
      <c r="F13" s="19">
        <v>50.4</v>
      </c>
      <c r="G13" s="8" t="s">
        <v>7</v>
      </c>
      <c r="H13" s="9">
        <v>10</v>
      </c>
    </row>
    <row r="14" spans="2:8" ht="13.8" x14ac:dyDescent="0.3">
      <c r="B14" s="15">
        <v>186</v>
      </c>
      <c r="C14" s="18" t="s">
        <v>16</v>
      </c>
      <c r="D14" s="80"/>
      <c r="E14" s="15" t="s">
        <v>6</v>
      </c>
      <c r="F14" s="19">
        <v>51.34</v>
      </c>
      <c r="G14" s="8"/>
      <c r="H14" s="9">
        <v>8</v>
      </c>
    </row>
    <row r="15" spans="2:8" ht="13.8" x14ac:dyDescent="0.3">
      <c r="B15" s="15">
        <v>202</v>
      </c>
      <c r="C15" s="18" t="s">
        <v>91</v>
      </c>
      <c r="D15" s="80"/>
      <c r="E15" s="15" t="s">
        <v>76</v>
      </c>
      <c r="F15" s="19">
        <v>52.21</v>
      </c>
      <c r="G15" s="8" t="s">
        <v>7</v>
      </c>
      <c r="H15" s="9">
        <v>9</v>
      </c>
    </row>
    <row r="16" spans="2:8" ht="13.8" x14ac:dyDescent="0.3">
      <c r="B16" s="15">
        <v>235</v>
      </c>
      <c r="C16" s="18" t="s">
        <v>73</v>
      </c>
      <c r="D16" s="80"/>
      <c r="E16" s="15" t="s">
        <v>77</v>
      </c>
      <c r="F16" s="19">
        <v>54.1</v>
      </c>
      <c r="G16" s="8"/>
      <c r="H16" s="9">
        <v>9</v>
      </c>
    </row>
    <row r="17" spans="2:8" ht="13.8" x14ac:dyDescent="0.3">
      <c r="B17" s="15">
        <v>260</v>
      </c>
      <c r="C17" s="18" t="s">
        <v>84</v>
      </c>
      <c r="D17" s="80"/>
      <c r="E17" s="15" t="s">
        <v>76</v>
      </c>
      <c r="F17" s="19">
        <v>55.33</v>
      </c>
      <c r="G17" s="8"/>
      <c r="H17" s="9">
        <v>8</v>
      </c>
    </row>
    <row r="18" spans="2:8" x14ac:dyDescent="0.25">
      <c r="B18" s="22"/>
      <c r="C18" s="22"/>
      <c r="D18" s="23"/>
      <c r="E18" s="22"/>
      <c r="F18" s="22"/>
      <c r="G18" s="22"/>
      <c r="H18" s="21"/>
    </row>
    <row r="20" spans="2:8" ht="13.8" x14ac:dyDescent="0.3">
      <c r="B20" s="10" t="s">
        <v>88</v>
      </c>
      <c r="C20" s="11"/>
      <c r="D20" s="1"/>
      <c r="E20" s="1"/>
      <c r="F20" s="2"/>
      <c r="G20" s="2"/>
      <c r="H20" s="3"/>
    </row>
    <row r="21" spans="2:8" s="92" customFormat="1" ht="13.8" x14ac:dyDescent="0.3">
      <c r="B21" s="12" t="s">
        <v>101</v>
      </c>
      <c r="C21" s="13" t="s">
        <v>102</v>
      </c>
      <c r="D21" s="4"/>
      <c r="E21" s="4" t="s">
        <v>103</v>
      </c>
      <c r="F21" s="4"/>
      <c r="G21" s="4" t="s">
        <v>104</v>
      </c>
      <c r="H21" s="91"/>
    </row>
    <row r="22" spans="2:8" ht="13.8" x14ac:dyDescent="0.3">
      <c r="B22" s="5" t="s">
        <v>1</v>
      </c>
      <c r="C22" s="14" t="s">
        <v>2</v>
      </c>
      <c r="D22" s="6"/>
      <c r="E22" s="6" t="s">
        <v>3</v>
      </c>
      <c r="F22" s="6" t="s">
        <v>9</v>
      </c>
      <c r="G22" s="6" t="s">
        <v>4</v>
      </c>
      <c r="H22" s="7" t="s">
        <v>5</v>
      </c>
    </row>
    <row r="23" spans="2:8" ht="13.8" x14ac:dyDescent="0.3">
      <c r="B23" s="15">
        <v>299</v>
      </c>
      <c r="C23" s="17" t="s">
        <v>48</v>
      </c>
      <c r="D23" s="16"/>
      <c r="E23" s="15" t="s">
        <v>11</v>
      </c>
      <c r="F23" s="93">
        <v>6.0381944444444446E-2</v>
      </c>
      <c r="G23" s="8" t="s">
        <v>10</v>
      </c>
      <c r="H23" s="9">
        <v>15</v>
      </c>
    </row>
    <row r="24" spans="2:8" ht="13.8" x14ac:dyDescent="0.3">
      <c r="B24" s="15">
        <v>356</v>
      </c>
      <c r="C24" s="17" t="s">
        <v>63</v>
      </c>
      <c r="D24" s="16"/>
      <c r="E24" s="15" t="s">
        <v>76</v>
      </c>
      <c r="F24" s="93">
        <v>6.1886574074074073E-2</v>
      </c>
      <c r="G24" s="8" t="s">
        <v>10</v>
      </c>
      <c r="H24" s="9">
        <v>15</v>
      </c>
    </row>
    <row r="25" spans="2:8" ht="13.8" x14ac:dyDescent="0.3">
      <c r="B25" s="15">
        <v>366</v>
      </c>
      <c r="C25" s="17" t="s">
        <v>21</v>
      </c>
      <c r="D25" s="20"/>
      <c r="E25" s="15" t="s">
        <v>6</v>
      </c>
      <c r="F25" s="93">
        <v>6.1979166666666669E-2</v>
      </c>
      <c r="G25" s="8"/>
      <c r="H25" s="9">
        <v>10</v>
      </c>
    </row>
    <row r="26" spans="2:8" ht="13.8" x14ac:dyDescent="0.3">
      <c r="B26" s="15">
        <v>438</v>
      </c>
      <c r="C26" s="17" t="s">
        <v>75</v>
      </c>
      <c r="D26" s="16"/>
      <c r="E26" s="15" t="s">
        <v>11</v>
      </c>
      <c r="F26" s="93">
        <v>6.3321759259259258E-2</v>
      </c>
      <c r="G26" s="8" t="s">
        <v>10</v>
      </c>
      <c r="H26" s="9">
        <v>14</v>
      </c>
    </row>
    <row r="27" spans="2:8" ht="13.8" x14ac:dyDescent="0.3">
      <c r="B27" s="15">
        <v>685</v>
      </c>
      <c r="C27" s="18" t="s">
        <v>83</v>
      </c>
      <c r="D27" s="80"/>
      <c r="E27" s="15" t="s">
        <v>11</v>
      </c>
      <c r="F27" s="93">
        <v>6.8252314814814807E-2</v>
      </c>
      <c r="G27" s="8" t="s">
        <v>10</v>
      </c>
      <c r="H27" s="9">
        <v>13</v>
      </c>
    </row>
    <row r="28" spans="2:8" ht="13.8" x14ac:dyDescent="0.3">
      <c r="B28" s="15">
        <v>748</v>
      </c>
      <c r="C28" s="18" t="s">
        <v>13</v>
      </c>
      <c r="D28" s="80"/>
      <c r="E28" s="15" t="s">
        <v>6</v>
      </c>
      <c r="F28" s="93">
        <v>6.9328703703703712E-2</v>
      </c>
      <c r="G28" s="8" t="s">
        <v>10</v>
      </c>
      <c r="H28" s="9">
        <v>14</v>
      </c>
    </row>
    <row r="29" spans="2:8" ht="13.8" x14ac:dyDescent="0.3">
      <c r="B29" s="15">
        <v>850</v>
      </c>
      <c r="C29" s="18" t="s">
        <v>26</v>
      </c>
      <c r="D29" s="80"/>
      <c r="E29" s="15" t="s">
        <v>77</v>
      </c>
      <c r="F29" s="93">
        <v>7.104166666666667E-2</v>
      </c>
      <c r="G29" s="8" t="s">
        <v>7</v>
      </c>
      <c r="H29" s="9">
        <v>10</v>
      </c>
    </row>
    <row r="30" spans="2:8" ht="13.8" x14ac:dyDescent="0.3">
      <c r="B30" s="15">
        <v>984</v>
      </c>
      <c r="C30" s="18" t="s">
        <v>59</v>
      </c>
      <c r="D30" s="80"/>
      <c r="E30" s="15" t="s">
        <v>6</v>
      </c>
      <c r="F30" s="93">
        <v>7.2847222222222216E-2</v>
      </c>
      <c r="G30" s="8" t="s">
        <v>10</v>
      </c>
      <c r="H30" s="9">
        <v>13</v>
      </c>
    </row>
    <row r="31" spans="2:8" ht="13.8" x14ac:dyDescent="0.3">
      <c r="B31" s="15">
        <v>1187</v>
      </c>
      <c r="C31" s="18" t="s">
        <v>70</v>
      </c>
      <c r="D31" s="80"/>
      <c r="E31" s="15" t="s">
        <v>11</v>
      </c>
      <c r="F31" s="93">
        <v>7.5509259259259262E-2</v>
      </c>
      <c r="G31" s="8"/>
      <c r="H31" s="9">
        <v>7</v>
      </c>
    </row>
    <row r="32" spans="2:8" ht="13.8" x14ac:dyDescent="0.3">
      <c r="B32" s="15">
        <v>1569</v>
      </c>
      <c r="C32" s="18" t="s">
        <v>105</v>
      </c>
      <c r="D32" s="80"/>
      <c r="E32" s="15" t="s">
        <v>77</v>
      </c>
      <c r="F32" s="93">
        <v>8.0717592592592591E-2</v>
      </c>
      <c r="G32" s="8" t="s">
        <v>7</v>
      </c>
      <c r="H32" s="9">
        <v>9</v>
      </c>
    </row>
    <row r="33" spans="2:8" ht="13.8" x14ac:dyDescent="0.3">
      <c r="B33" s="15">
        <v>1667</v>
      </c>
      <c r="C33" s="18" t="s">
        <v>93</v>
      </c>
      <c r="D33" s="80"/>
      <c r="E33" s="15" t="s">
        <v>76</v>
      </c>
      <c r="F33" s="93">
        <v>8.1863425925925923E-2</v>
      </c>
      <c r="G33" s="8" t="s">
        <v>7</v>
      </c>
      <c r="H33" s="9">
        <v>9</v>
      </c>
    </row>
    <row r="34" spans="2:8" ht="13.8" x14ac:dyDescent="0.3">
      <c r="B34" s="15">
        <v>1670</v>
      </c>
      <c r="C34" s="18" t="s">
        <v>106</v>
      </c>
      <c r="D34" s="80"/>
      <c r="E34" s="15" t="s">
        <v>76</v>
      </c>
      <c r="F34" s="93">
        <v>8.189814814814815E-2</v>
      </c>
      <c r="G34" s="8" t="s">
        <v>7</v>
      </c>
      <c r="H34" s="9">
        <v>8</v>
      </c>
    </row>
    <row r="35" spans="2:8" ht="13.8" x14ac:dyDescent="0.3">
      <c r="B35" s="15">
        <v>2401</v>
      </c>
      <c r="C35" s="18" t="s">
        <v>65</v>
      </c>
      <c r="D35" s="80"/>
      <c r="E35" s="15" t="s">
        <v>77</v>
      </c>
      <c r="F35" s="93">
        <v>0.10078703703703702</v>
      </c>
      <c r="G35" s="8"/>
      <c r="H35" s="9">
        <v>8</v>
      </c>
    </row>
    <row r="36" spans="2:8" ht="13.8" x14ac:dyDescent="0.3">
      <c r="B36" s="15">
        <v>2402</v>
      </c>
      <c r="C36" s="18" t="s">
        <v>47</v>
      </c>
      <c r="D36" s="80"/>
      <c r="E36" s="15" t="s">
        <v>11</v>
      </c>
      <c r="F36" s="93">
        <v>0.10078703703703702</v>
      </c>
      <c r="G36" s="8"/>
      <c r="H36" s="9">
        <v>6</v>
      </c>
    </row>
    <row r="37" spans="2:8" x14ac:dyDescent="0.25">
      <c r="B37" s="22"/>
      <c r="C37" s="22"/>
      <c r="D37" s="23"/>
      <c r="E37" s="22"/>
      <c r="F37" s="22"/>
      <c r="G37" s="22"/>
      <c r="H37" s="21"/>
    </row>
    <row r="39" spans="2:8" ht="13.8" x14ac:dyDescent="0.3">
      <c r="B39" s="10" t="s">
        <v>88</v>
      </c>
      <c r="C39" s="11"/>
      <c r="D39" s="1"/>
      <c r="E39" s="1"/>
      <c r="F39" s="2"/>
      <c r="G39" s="2"/>
      <c r="H39" s="3"/>
    </row>
    <row r="40" spans="2:8" s="92" customFormat="1" ht="13.8" x14ac:dyDescent="0.3">
      <c r="B40" s="12" t="s">
        <v>8</v>
      </c>
      <c r="C40" s="13" t="s">
        <v>71</v>
      </c>
      <c r="D40" s="4"/>
      <c r="E40" s="4" t="s">
        <v>107</v>
      </c>
      <c r="F40" s="4"/>
      <c r="G40" s="4" t="s">
        <v>108</v>
      </c>
      <c r="H40" s="91"/>
    </row>
    <row r="41" spans="2:8" ht="13.8" x14ac:dyDescent="0.3">
      <c r="B41" s="5" t="s">
        <v>1</v>
      </c>
      <c r="C41" s="14" t="s">
        <v>2</v>
      </c>
      <c r="D41" s="6"/>
      <c r="E41" s="6" t="s">
        <v>3</v>
      </c>
      <c r="F41" s="6" t="s">
        <v>9</v>
      </c>
      <c r="G41" s="6" t="s">
        <v>4</v>
      </c>
      <c r="H41" s="7" t="s">
        <v>5</v>
      </c>
    </row>
    <row r="42" spans="2:8" ht="13.8" x14ac:dyDescent="0.3">
      <c r="B42" s="15">
        <v>56</v>
      </c>
      <c r="C42" s="17" t="s">
        <v>21</v>
      </c>
      <c r="D42" s="16"/>
      <c r="E42" s="15" t="s">
        <v>6</v>
      </c>
      <c r="F42" s="19" t="s">
        <v>109</v>
      </c>
      <c r="G42" s="8"/>
      <c r="H42" s="9">
        <v>10</v>
      </c>
    </row>
    <row r="43" spans="2:8" ht="13.8" x14ac:dyDescent="0.3">
      <c r="B43" s="15">
        <v>80</v>
      </c>
      <c r="C43" s="17" t="s">
        <v>13</v>
      </c>
      <c r="D43" s="16"/>
      <c r="E43" s="15" t="s">
        <v>6</v>
      </c>
      <c r="F43" s="19">
        <v>45.41</v>
      </c>
      <c r="G43" s="8"/>
      <c r="H43" s="9">
        <v>9</v>
      </c>
    </row>
    <row r="44" spans="2:8" ht="13.8" x14ac:dyDescent="0.3">
      <c r="B44" s="15">
        <v>95</v>
      </c>
      <c r="C44" s="17" t="s">
        <v>90</v>
      </c>
      <c r="D44" s="20"/>
      <c r="E44" s="15" t="s">
        <v>11</v>
      </c>
      <c r="F44" s="19">
        <v>46.36</v>
      </c>
      <c r="G44" s="8" t="s">
        <v>10</v>
      </c>
      <c r="H44" s="9">
        <v>15</v>
      </c>
    </row>
    <row r="45" spans="2:8" ht="13.8" x14ac:dyDescent="0.3">
      <c r="B45" s="15">
        <v>99</v>
      </c>
      <c r="C45" s="17" t="s">
        <v>58</v>
      </c>
      <c r="D45" s="16"/>
      <c r="E45" s="15" t="s">
        <v>6</v>
      </c>
      <c r="F45" s="19">
        <v>46.44</v>
      </c>
      <c r="G45" s="8"/>
      <c r="H45" s="9">
        <v>8</v>
      </c>
    </row>
    <row r="46" spans="2:8" ht="13.8" x14ac:dyDescent="0.3">
      <c r="B46" s="15">
        <v>100</v>
      </c>
      <c r="C46" s="18" t="s">
        <v>59</v>
      </c>
      <c r="D46" s="80"/>
      <c r="E46" s="15" t="s">
        <v>6</v>
      </c>
      <c r="F46" s="19">
        <v>46.48</v>
      </c>
      <c r="G46" s="8"/>
      <c r="H46" s="9">
        <v>7</v>
      </c>
    </row>
    <row r="47" spans="2:8" ht="13.8" x14ac:dyDescent="0.3">
      <c r="B47" s="15">
        <v>121</v>
      </c>
      <c r="C47" s="18" t="s">
        <v>26</v>
      </c>
      <c r="D47" s="80"/>
      <c r="E47" s="15" t="s">
        <v>77</v>
      </c>
      <c r="F47" s="19">
        <v>47.33</v>
      </c>
      <c r="G47" s="8"/>
      <c r="H47" s="9">
        <v>10</v>
      </c>
    </row>
    <row r="48" spans="2:8" ht="13.8" x14ac:dyDescent="0.3">
      <c r="B48" s="15">
        <v>181</v>
      </c>
      <c r="C48" s="18" t="s">
        <v>15</v>
      </c>
      <c r="D48" s="80"/>
      <c r="E48" s="15" t="s">
        <v>6</v>
      </c>
      <c r="F48" s="19">
        <v>50.37</v>
      </c>
      <c r="G48" s="8"/>
      <c r="H48" s="9">
        <v>6</v>
      </c>
    </row>
    <row r="49" spans="2:8" ht="13.8" x14ac:dyDescent="0.3">
      <c r="B49" s="15">
        <v>195</v>
      </c>
      <c r="C49" s="18" t="s">
        <v>70</v>
      </c>
      <c r="D49" s="80"/>
      <c r="E49" s="15" t="s">
        <v>11</v>
      </c>
      <c r="F49" s="19">
        <v>51.11</v>
      </c>
      <c r="G49" s="8"/>
      <c r="H49" s="9">
        <v>9</v>
      </c>
    </row>
    <row r="50" spans="2:8" ht="13.8" x14ac:dyDescent="0.3">
      <c r="B50" s="15">
        <v>205</v>
      </c>
      <c r="C50" s="18" t="s">
        <v>91</v>
      </c>
      <c r="D50" s="80"/>
      <c r="E50" s="15" t="s">
        <v>76</v>
      </c>
      <c r="F50" s="19">
        <v>51.34</v>
      </c>
      <c r="G50" s="8" t="s">
        <v>10</v>
      </c>
      <c r="H50" s="9">
        <v>15</v>
      </c>
    </row>
    <row r="51" spans="2:8" ht="13.8" x14ac:dyDescent="0.3">
      <c r="B51" s="15">
        <v>217</v>
      </c>
      <c r="C51" s="18" t="s">
        <v>16</v>
      </c>
      <c r="D51" s="80"/>
      <c r="E51" s="15" t="s">
        <v>6</v>
      </c>
      <c r="F51" s="19">
        <v>52.13</v>
      </c>
      <c r="G51" s="8"/>
      <c r="H51" s="9">
        <v>5</v>
      </c>
    </row>
    <row r="52" spans="2:8" ht="13.8" x14ac:dyDescent="0.3">
      <c r="B52" s="15">
        <v>275</v>
      </c>
      <c r="C52" s="18" t="s">
        <v>105</v>
      </c>
      <c r="D52" s="80"/>
      <c r="E52" s="15" t="s">
        <v>77</v>
      </c>
      <c r="F52" s="19">
        <v>55.11</v>
      </c>
      <c r="G52" s="8"/>
      <c r="H52" s="9">
        <v>9</v>
      </c>
    </row>
    <row r="53" spans="2:8" x14ac:dyDescent="0.25">
      <c r="B53" s="22"/>
      <c r="C53" s="22"/>
      <c r="D53" s="23"/>
      <c r="E53" s="22"/>
      <c r="F53" s="22"/>
      <c r="G53" s="22"/>
      <c r="H53" s="21"/>
    </row>
    <row r="55" spans="2:8" ht="13.8" x14ac:dyDescent="0.3">
      <c r="B55" s="10" t="s">
        <v>110</v>
      </c>
      <c r="C55" s="11"/>
      <c r="D55" s="1"/>
      <c r="E55" s="1"/>
      <c r="F55" s="2"/>
      <c r="G55" s="2"/>
      <c r="H55" s="3"/>
    </row>
    <row r="56" spans="2:8" s="92" customFormat="1" ht="13.8" x14ac:dyDescent="0.3">
      <c r="B56" s="12" t="s">
        <v>28</v>
      </c>
      <c r="C56" s="13" t="s">
        <v>111</v>
      </c>
      <c r="D56" s="4"/>
      <c r="E56" s="4" t="s">
        <v>112</v>
      </c>
      <c r="F56" s="4"/>
      <c r="G56" s="4" t="s">
        <v>113</v>
      </c>
      <c r="H56" s="91"/>
    </row>
    <row r="57" spans="2:8" ht="13.8" x14ac:dyDescent="0.3">
      <c r="B57" s="5" t="s">
        <v>1</v>
      </c>
      <c r="C57" s="14" t="s">
        <v>2</v>
      </c>
      <c r="D57" s="6"/>
      <c r="E57" s="6" t="s">
        <v>3</v>
      </c>
      <c r="F57" s="6" t="s">
        <v>9</v>
      </c>
      <c r="G57" s="6" t="s">
        <v>4</v>
      </c>
      <c r="H57" s="7" t="s">
        <v>5</v>
      </c>
    </row>
    <row r="58" spans="2:8" ht="13.8" x14ac:dyDescent="0.3">
      <c r="B58" s="15">
        <v>32</v>
      </c>
      <c r="C58" s="17" t="s">
        <v>75</v>
      </c>
      <c r="D58" s="16"/>
      <c r="E58" s="15" t="s">
        <v>11</v>
      </c>
      <c r="F58" s="19">
        <v>45.04</v>
      </c>
      <c r="G58" s="8"/>
      <c r="H58" s="9">
        <v>10</v>
      </c>
    </row>
    <row r="59" spans="2:8" ht="13.8" x14ac:dyDescent="0.3">
      <c r="B59" s="15">
        <v>36</v>
      </c>
      <c r="C59" s="17" t="s">
        <v>21</v>
      </c>
      <c r="D59" s="16"/>
      <c r="E59" s="15" t="s">
        <v>6</v>
      </c>
      <c r="F59" s="19">
        <v>45.43</v>
      </c>
      <c r="G59" s="8"/>
      <c r="H59" s="9">
        <v>10</v>
      </c>
    </row>
    <row r="60" spans="2:8" ht="13.8" x14ac:dyDescent="0.3">
      <c r="B60" s="15">
        <v>47</v>
      </c>
      <c r="C60" s="17" t="s">
        <v>62</v>
      </c>
      <c r="D60" s="20"/>
      <c r="E60" s="15" t="s">
        <v>76</v>
      </c>
      <c r="F60" s="19">
        <v>47.4</v>
      </c>
      <c r="G60" s="8"/>
      <c r="H60" s="9">
        <v>10</v>
      </c>
    </row>
    <row r="61" spans="2:8" ht="13.8" x14ac:dyDescent="0.3">
      <c r="B61" s="15">
        <v>50</v>
      </c>
      <c r="C61" s="18" t="s">
        <v>83</v>
      </c>
      <c r="D61" s="16"/>
      <c r="E61" s="15" t="s">
        <v>11</v>
      </c>
      <c r="F61" s="19">
        <v>48.09</v>
      </c>
      <c r="G61" s="8" t="s">
        <v>78</v>
      </c>
      <c r="H61" s="9">
        <v>9</v>
      </c>
    </row>
    <row r="62" spans="2:8" ht="13.8" x14ac:dyDescent="0.3">
      <c r="B62" s="15">
        <v>68</v>
      </c>
      <c r="C62" s="18" t="s">
        <v>26</v>
      </c>
      <c r="D62" s="80"/>
      <c r="E62" s="15" t="s">
        <v>77</v>
      </c>
      <c r="F62" s="19">
        <v>51.05</v>
      </c>
      <c r="G62" s="8"/>
      <c r="H62" s="9">
        <v>10</v>
      </c>
    </row>
    <row r="63" spans="2:8" ht="13.8" x14ac:dyDescent="0.3">
      <c r="B63" s="15">
        <v>83</v>
      </c>
      <c r="C63" s="18" t="s">
        <v>70</v>
      </c>
      <c r="D63" s="80"/>
      <c r="E63" s="15" t="s">
        <v>11</v>
      </c>
      <c r="F63" s="19">
        <v>52.3</v>
      </c>
      <c r="G63" s="8"/>
      <c r="H63" s="9">
        <v>8</v>
      </c>
    </row>
    <row r="64" spans="2:8" ht="13.8" x14ac:dyDescent="0.3">
      <c r="B64" s="15">
        <v>89</v>
      </c>
      <c r="C64" s="18" t="s">
        <v>16</v>
      </c>
      <c r="D64" s="80"/>
      <c r="E64" s="15" t="s">
        <v>6</v>
      </c>
      <c r="F64" s="19">
        <v>53.02</v>
      </c>
      <c r="G64" s="8"/>
      <c r="H64" s="9">
        <v>9</v>
      </c>
    </row>
    <row r="65" spans="2:8" ht="13.8" x14ac:dyDescent="0.3">
      <c r="B65" s="15">
        <v>100</v>
      </c>
      <c r="C65" s="18" t="s">
        <v>15</v>
      </c>
      <c r="D65" s="80"/>
      <c r="E65" s="15" t="s">
        <v>6</v>
      </c>
      <c r="F65" s="19">
        <v>54.49</v>
      </c>
      <c r="G65" s="8"/>
      <c r="H65" s="9">
        <v>8</v>
      </c>
    </row>
    <row r="66" spans="2:8" ht="13.8" x14ac:dyDescent="0.3">
      <c r="B66" s="15">
        <v>106</v>
      </c>
      <c r="C66" s="18" t="s">
        <v>115</v>
      </c>
      <c r="D66" s="80"/>
      <c r="E66" s="15" t="s">
        <v>76</v>
      </c>
      <c r="F66" s="19">
        <v>55.29</v>
      </c>
      <c r="G66" s="8" t="s">
        <v>7</v>
      </c>
      <c r="H66" s="9">
        <v>9</v>
      </c>
    </row>
    <row r="67" spans="2:8" x14ac:dyDescent="0.25">
      <c r="B67" s="22"/>
      <c r="C67" s="22"/>
      <c r="D67" s="23"/>
      <c r="E67" s="22"/>
      <c r="F67" s="22"/>
      <c r="G67" s="22"/>
      <c r="H67" s="21"/>
    </row>
    <row r="69" spans="2:8" ht="13.8" x14ac:dyDescent="0.3">
      <c r="B69" s="10" t="s">
        <v>110</v>
      </c>
      <c r="C69" s="11"/>
      <c r="D69" s="1"/>
      <c r="E69" s="1"/>
      <c r="F69" s="2"/>
      <c r="G69" s="2"/>
      <c r="H69" s="3"/>
    </row>
    <row r="70" spans="2:8" s="92" customFormat="1" ht="13.8" x14ac:dyDescent="0.3">
      <c r="B70" s="12" t="s">
        <v>29</v>
      </c>
      <c r="C70" s="13" t="s">
        <v>116</v>
      </c>
      <c r="D70" s="4"/>
      <c r="E70" s="4" t="s">
        <v>117</v>
      </c>
      <c r="F70" s="4"/>
      <c r="G70" s="4" t="s">
        <v>118</v>
      </c>
      <c r="H70" s="91"/>
    </row>
    <row r="71" spans="2:8" ht="13.8" x14ac:dyDescent="0.3">
      <c r="B71" s="5" t="s">
        <v>1</v>
      </c>
      <c r="C71" s="14" t="s">
        <v>2</v>
      </c>
      <c r="D71" s="6"/>
      <c r="E71" s="6" t="s">
        <v>3</v>
      </c>
      <c r="F71" s="6" t="s">
        <v>9</v>
      </c>
      <c r="G71" s="6" t="s">
        <v>4</v>
      </c>
      <c r="H71" s="7" t="s">
        <v>5</v>
      </c>
    </row>
    <row r="72" spans="2:8" ht="13.8" x14ac:dyDescent="0.3">
      <c r="B72" s="15">
        <v>42</v>
      </c>
      <c r="C72" s="17" t="s">
        <v>59</v>
      </c>
      <c r="D72" s="16"/>
      <c r="E72" s="15" t="s">
        <v>6</v>
      </c>
      <c r="F72" s="19">
        <v>47.01</v>
      </c>
      <c r="G72" s="8"/>
      <c r="H72" s="9">
        <v>10</v>
      </c>
    </row>
    <row r="73" spans="2:8" ht="13.8" x14ac:dyDescent="0.3">
      <c r="B73" s="15">
        <v>47</v>
      </c>
      <c r="C73" s="17" t="s">
        <v>83</v>
      </c>
      <c r="D73" s="16"/>
      <c r="E73" s="15" t="s">
        <v>11</v>
      </c>
      <c r="F73" s="19">
        <v>47.26</v>
      </c>
      <c r="G73" s="8" t="s">
        <v>78</v>
      </c>
      <c r="H73" s="9">
        <v>10</v>
      </c>
    </row>
    <row r="74" spans="2:8" ht="13.8" x14ac:dyDescent="0.3">
      <c r="B74" s="15">
        <v>58</v>
      </c>
      <c r="C74" s="18" t="s">
        <v>26</v>
      </c>
      <c r="D74" s="80"/>
      <c r="E74" s="15" t="s">
        <v>77</v>
      </c>
      <c r="F74" s="19">
        <v>49.05</v>
      </c>
      <c r="G74" s="8"/>
      <c r="H74" s="9">
        <v>10</v>
      </c>
    </row>
    <row r="75" spans="2:8" ht="13.8" x14ac:dyDescent="0.3">
      <c r="B75" s="15">
        <v>68</v>
      </c>
      <c r="C75" s="18" t="s">
        <v>15</v>
      </c>
      <c r="D75" s="80"/>
      <c r="E75" s="15" t="s">
        <v>6</v>
      </c>
      <c r="F75" s="19">
        <v>50.09</v>
      </c>
      <c r="G75" s="8" t="s">
        <v>10</v>
      </c>
      <c r="H75" s="9">
        <v>14</v>
      </c>
    </row>
    <row r="76" spans="2:8" ht="13.8" x14ac:dyDescent="0.3">
      <c r="B76" s="15">
        <v>78</v>
      </c>
      <c r="C76" s="18" t="s">
        <v>70</v>
      </c>
      <c r="D76" s="80"/>
      <c r="E76" s="15" t="s">
        <v>11</v>
      </c>
      <c r="F76" s="19">
        <v>51.17</v>
      </c>
      <c r="G76" s="8"/>
      <c r="H76" s="9">
        <v>9</v>
      </c>
    </row>
    <row r="77" spans="2:8" ht="13.8" x14ac:dyDescent="0.3">
      <c r="B77" s="15">
        <v>87</v>
      </c>
      <c r="C77" s="18" t="s">
        <v>119</v>
      </c>
      <c r="D77" s="80"/>
      <c r="E77" s="15" t="s">
        <v>76</v>
      </c>
      <c r="F77" s="19">
        <v>52.06</v>
      </c>
      <c r="G77" s="8" t="s">
        <v>7</v>
      </c>
      <c r="H77" s="9">
        <v>10</v>
      </c>
    </row>
    <row r="78" spans="2:8" ht="13.8" x14ac:dyDescent="0.3">
      <c r="B78" s="15">
        <v>89</v>
      </c>
      <c r="C78" s="18" t="s">
        <v>16</v>
      </c>
      <c r="D78" s="80"/>
      <c r="E78" s="15" t="s">
        <v>6</v>
      </c>
      <c r="F78" s="19">
        <v>52.16</v>
      </c>
      <c r="G78" s="8"/>
      <c r="H78" s="9">
        <v>8</v>
      </c>
    </row>
    <row r="79" spans="2:8" x14ac:dyDescent="0.25">
      <c r="B79" s="22"/>
      <c r="C79" s="22"/>
      <c r="D79" s="23"/>
      <c r="E79" s="22"/>
      <c r="F79" s="22"/>
      <c r="G79" s="22"/>
      <c r="H79" s="21"/>
    </row>
    <row r="81" spans="2:8" ht="13.8" x14ac:dyDescent="0.3">
      <c r="B81" s="10" t="s">
        <v>110</v>
      </c>
      <c r="C81" s="11"/>
      <c r="D81" s="1"/>
      <c r="E81" s="1"/>
      <c r="F81" s="2"/>
      <c r="G81" s="2"/>
      <c r="H81" s="3"/>
    </row>
    <row r="82" spans="2:8" s="92" customFormat="1" ht="13.8" x14ac:dyDescent="0.3">
      <c r="B82" s="12" t="s">
        <v>30</v>
      </c>
      <c r="C82" s="13" t="s">
        <v>121</v>
      </c>
      <c r="D82" s="4"/>
      <c r="E82" s="4" t="s">
        <v>122</v>
      </c>
      <c r="F82" s="4"/>
      <c r="G82" s="4" t="s">
        <v>123</v>
      </c>
      <c r="H82" s="91"/>
    </row>
    <row r="83" spans="2:8" ht="13.8" x14ac:dyDescent="0.3">
      <c r="B83" s="5" t="s">
        <v>1</v>
      </c>
      <c r="C83" s="14" t="s">
        <v>2</v>
      </c>
      <c r="D83" s="6"/>
      <c r="E83" s="6" t="s">
        <v>3</v>
      </c>
      <c r="F83" s="6" t="s">
        <v>9</v>
      </c>
      <c r="G83" s="6" t="s">
        <v>4</v>
      </c>
      <c r="H83" s="7" t="s">
        <v>5</v>
      </c>
    </row>
    <row r="84" spans="2:8" ht="13.8" x14ac:dyDescent="0.3">
      <c r="B84" s="15">
        <v>39</v>
      </c>
      <c r="C84" s="17" t="s">
        <v>58</v>
      </c>
      <c r="D84" s="16"/>
      <c r="E84" s="15" t="s">
        <v>6</v>
      </c>
      <c r="F84" s="19">
        <v>44.3</v>
      </c>
      <c r="G84" s="8" t="s">
        <v>10</v>
      </c>
      <c r="H84" s="9">
        <v>15</v>
      </c>
    </row>
    <row r="85" spans="2:8" ht="13.8" x14ac:dyDescent="0.3">
      <c r="B85" s="15">
        <v>42</v>
      </c>
      <c r="C85" s="17" t="s">
        <v>83</v>
      </c>
      <c r="D85" s="16"/>
      <c r="E85" s="15" t="s">
        <v>11</v>
      </c>
      <c r="F85" s="19">
        <v>45.26</v>
      </c>
      <c r="G85" s="8" t="s">
        <v>78</v>
      </c>
      <c r="H85" s="9">
        <v>10</v>
      </c>
    </row>
    <row r="86" spans="2:8" ht="13.8" x14ac:dyDescent="0.3">
      <c r="B86" s="15">
        <v>46</v>
      </c>
      <c r="C86" s="18" t="s">
        <v>13</v>
      </c>
      <c r="D86" s="80"/>
      <c r="E86" s="15" t="s">
        <v>6</v>
      </c>
      <c r="F86" s="19">
        <v>46.02</v>
      </c>
      <c r="G86" s="8"/>
      <c r="H86" s="9">
        <v>9</v>
      </c>
    </row>
    <row r="87" spans="2:8" ht="13.8" x14ac:dyDescent="0.3">
      <c r="B87" s="15">
        <v>54</v>
      </c>
      <c r="C87" s="18" t="s">
        <v>90</v>
      </c>
      <c r="D87" s="80"/>
      <c r="E87" s="15" t="s">
        <v>11</v>
      </c>
      <c r="F87" s="19">
        <v>47.08</v>
      </c>
      <c r="G87" s="8"/>
      <c r="H87" s="9">
        <v>9</v>
      </c>
    </row>
    <row r="88" spans="2:8" ht="13.8" x14ac:dyDescent="0.3">
      <c r="B88" s="15">
        <v>55</v>
      </c>
      <c r="C88" s="18" t="s">
        <v>26</v>
      </c>
      <c r="D88" s="80"/>
      <c r="E88" s="15" t="s">
        <v>77</v>
      </c>
      <c r="F88" s="19">
        <v>47.17</v>
      </c>
      <c r="G88" s="8"/>
      <c r="H88" s="9">
        <v>10</v>
      </c>
    </row>
    <row r="89" spans="2:8" ht="13.8" x14ac:dyDescent="0.3">
      <c r="B89" s="15">
        <v>66</v>
      </c>
      <c r="C89" s="18" t="s">
        <v>72</v>
      </c>
      <c r="D89" s="80"/>
      <c r="E89" s="15" t="s">
        <v>76</v>
      </c>
      <c r="F89" s="19">
        <v>48.36</v>
      </c>
      <c r="G89" s="8" t="s">
        <v>7</v>
      </c>
      <c r="H89" s="9">
        <v>10</v>
      </c>
    </row>
    <row r="90" spans="2:8" ht="13.8" x14ac:dyDescent="0.3">
      <c r="B90" s="15">
        <v>72</v>
      </c>
      <c r="C90" s="18" t="s">
        <v>15</v>
      </c>
      <c r="D90" s="80"/>
      <c r="E90" s="15" t="s">
        <v>6</v>
      </c>
      <c r="F90" s="19">
        <v>49.59</v>
      </c>
      <c r="G90" s="8" t="s">
        <v>78</v>
      </c>
      <c r="H90" s="9">
        <v>8</v>
      </c>
    </row>
    <row r="91" spans="2:8" x14ac:dyDescent="0.25">
      <c r="B91" s="22"/>
      <c r="C91" s="22"/>
      <c r="D91" s="23"/>
      <c r="E91" s="22"/>
      <c r="F91" s="22"/>
      <c r="G91" s="22"/>
      <c r="H91" s="21"/>
    </row>
    <row r="94" spans="2:8" ht="13.8" x14ac:dyDescent="0.3">
      <c r="B94" s="10" t="s">
        <v>110</v>
      </c>
      <c r="C94" s="11"/>
      <c r="D94" s="1"/>
      <c r="E94" s="1"/>
      <c r="F94" s="2"/>
      <c r="G94" s="2"/>
      <c r="H94" s="3"/>
    </row>
    <row r="95" spans="2:8" s="92" customFormat="1" ht="13.8" x14ac:dyDescent="0.3">
      <c r="B95" s="12" t="s">
        <v>18</v>
      </c>
      <c r="C95" s="13" t="s">
        <v>125</v>
      </c>
      <c r="D95" s="4"/>
      <c r="E95" s="4" t="s">
        <v>126</v>
      </c>
      <c r="F95" s="4"/>
      <c r="G95" s="4" t="s">
        <v>132</v>
      </c>
      <c r="H95" s="91"/>
    </row>
    <row r="96" spans="2:8" ht="13.8" x14ac:dyDescent="0.3">
      <c r="B96" s="5" t="s">
        <v>1</v>
      </c>
      <c r="C96" s="14" t="s">
        <v>2</v>
      </c>
      <c r="D96" s="6"/>
      <c r="E96" s="6" t="s">
        <v>3</v>
      </c>
      <c r="F96" s="6" t="s">
        <v>9</v>
      </c>
      <c r="G96" s="6" t="s">
        <v>4</v>
      </c>
      <c r="H96" s="7" t="s">
        <v>5</v>
      </c>
    </row>
    <row r="97" spans="2:8" ht="13.8" x14ac:dyDescent="0.3">
      <c r="B97" s="15">
        <v>29</v>
      </c>
      <c r="C97" s="17" t="s">
        <v>21</v>
      </c>
      <c r="D97" s="16"/>
      <c r="E97" s="15" t="s">
        <v>6</v>
      </c>
      <c r="F97" s="19" t="s">
        <v>127</v>
      </c>
      <c r="G97" s="8"/>
      <c r="H97" s="9">
        <v>10</v>
      </c>
    </row>
    <row r="98" spans="2:8" ht="13.8" x14ac:dyDescent="0.3">
      <c r="B98" s="15">
        <v>33</v>
      </c>
      <c r="C98" s="17" t="s">
        <v>75</v>
      </c>
      <c r="D98" s="16"/>
      <c r="E98" s="15" t="s">
        <v>11</v>
      </c>
      <c r="F98" s="19" t="s">
        <v>128</v>
      </c>
      <c r="G98" s="8"/>
      <c r="H98" s="9">
        <v>10</v>
      </c>
    </row>
    <row r="99" spans="2:8" ht="13.8" x14ac:dyDescent="0.3">
      <c r="B99" s="15">
        <v>88</v>
      </c>
      <c r="C99" s="18" t="s">
        <v>58</v>
      </c>
      <c r="D99" s="80"/>
      <c r="E99" s="15" t="s">
        <v>6</v>
      </c>
      <c r="F99" s="19" t="s">
        <v>129</v>
      </c>
      <c r="G99" s="8" t="s">
        <v>7</v>
      </c>
      <c r="H99" s="9">
        <v>9</v>
      </c>
    </row>
    <row r="100" spans="2:8" ht="13.8" x14ac:dyDescent="0.3">
      <c r="B100" s="15">
        <v>132</v>
      </c>
      <c r="C100" s="18" t="s">
        <v>83</v>
      </c>
      <c r="D100" s="80"/>
      <c r="E100" s="15" t="s">
        <v>11</v>
      </c>
      <c r="F100" s="19" t="s">
        <v>130</v>
      </c>
      <c r="G100" s="8"/>
      <c r="H100" s="9">
        <v>9</v>
      </c>
    </row>
    <row r="101" spans="2:8" ht="13.8" x14ac:dyDescent="0.3">
      <c r="B101" s="15">
        <v>263</v>
      </c>
      <c r="C101" s="18" t="s">
        <v>26</v>
      </c>
      <c r="D101" s="80"/>
      <c r="E101" s="15" t="s">
        <v>77</v>
      </c>
      <c r="F101" s="19" t="s">
        <v>131</v>
      </c>
      <c r="G101" s="8"/>
      <c r="H101" s="9">
        <v>10</v>
      </c>
    </row>
    <row r="102" spans="2:8" x14ac:dyDescent="0.25">
      <c r="B102" s="22"/>
      <c r="C102" s="22"/>
      <c r="D102" s="23"/>
      <c r="E102" s="22"/>
      <c r="F102" s="22"/>
      <c r="G102" s="22"/>
      <c r="H102" s="21"/>
    </row>
    <row r="104" spans="2:8" ht="13.8" x14ac:dyDescent="0.3">
      <c r="B104" s="10" t="s">
        <v>110</v>
      </c>
      <c r="C104" s="11"/>
      <c r="D104" s="1"/>
      <c r="E104" s="1"/>
      <c r="F104" s="2"/>
      <c r="G104" s="2"/>
      <c r="H104" s="3"/>
    </row>
    <row r="105" spans="2:8" s="92" customFormat="1" ht="13.8" x14ac:dyDescent="0.3">
      <c r="B105" s="12" t="s">
        <v>20</v>
      </c>
      <c r="C105" s="13" t="s">
        <v>134</v>
      </c>
      <c r="D105" s="4"/>
      <c r="E105" s="4" t="s">
        <v>135</v>
      </c>
      <c r="F105" s="4"/>
      <c r="G105" s="4" t="s">
        <v>136</v>
      </c>
      <c r="H105" s="91"/>
    </row>
    <row r="106" spans="2:8" ht="13.8" x14ac:dyDescent="0.3">
      <c r="B106" s="5" t="s">
        <v>1</v>
      </c>
      <c r="C106" s="14" t="s">
        <v>2</v>
      </c>
      <c r="D106" s="6"/>
      <c r="E106" s="6" t="s">
        <v>3</v>
      </c>
      <c r="F106" s="6" t="s">
        <v>9</v>
      </c>
      <c r="G106" s="6" t="s">
        <v>4</v>
      </c>
      <c r="H106" s="7" t="s">
        <v>5</v>
      </c>
    </row>
    <row r="107" spans="2:8" ht="13.8" x14ac:dyDescent="0.3">
      <c r="B107" s="15">
        <v>2</v>
      </c>
      <c r="C107" s="17" t="s">
        <v>137</v>
      </c>
      <c r="D107" s="16"/>
      <c r="E107" s="15" t="s">
        <v>11</v>
      </c>
      <c r="F107" s="19">
        <v>27.02</v>
      </c>
      <c r="G107" s="8" t="s">
        <v>7</v>
      </c>
      <c r="H107" s="9">
        <v>10</v>
      </c>
    </row>
    <row r="108" spans="2:8" ht="13.8" x14ac:dyDescent="0.3">
      <c r="B108" s="15">
        <v>33</v>
      </c>
      <c r="C108" s="17" t="s">
        <v>21</v>
      </c>
      <c r="D108" s="16"/>
      <c r="E108" s="15" t="s">
        <v>6</v>
      </c>
      <c r="F108" s="19">
        <v>32.26</v>
      </c>
      <c r="G108" s="8" t="s">
        <v>7</v>
      </c>
      <c r="H108" s="9">
        <v>10</v>
      </c>
    </row>
    <row r="109" spans="2:8" ht="13.8" x14ac:dyDescent="0.3">
      <c r="B109" s="15">
        <v>62</v>
      </c>
      <c r="C109" s="18" t="s">
        <v>90</v>
      </c>
      <c r="D109" s="80"/>
      <c r="E109" s="15" t="s">
        <v>11</v>
      </c>
      <c r="F109" s="19">
        <v>35.58</v>
      </c>
      <c r="G109" s="8" t="s">
        <v>7</v>
      </c>
      <c r="H109" s="9">
        <v>9</v>
      </c>
    </row>
    <row r="110" spans="2:8" ht="13.8" x14ac:dyDescent="0.3">
      <c r="B110" s="15">
        <v>82</v>
      </c>
      <c r="C110" s="18" t="s">
        <v>13</v>
      </c>
      <c r="D110" s="80"/>
      <c r="E110" s="15" t="s">
        <v>6</v>
      </c>
      <c r="F110" s="19">
        <v>37.42</v>
      </c>
      <c r="G110" s="8" t="s">
        <v>7</v>
      </c>
      <c r="H110" s="9">
        <v>9</v>
      </c>
    </row>
    <row r="111" spans="2:8" ht="13.8" x14ac:dyDescent="0.3">
      <c r="B111" s="15">
        <v>116</v>
      </c>
      <c r="C111" s="18" t="s">
        <v>16</v>
      </c>
      <c r="D111" s="80"/>
      <c r="E111" s="15" t="s">
        <v>6</v>
      </c>
      <c r="F111" s="19">
        <v>40.21</v>
      </c>
      <c r="G111" s="8" t="s">
        <v>7</v>
      </c>
      <c r="H111" s="9">
        <v>8</v>
      </c>
    </row>
    <row r="112" spans="2:8" ht="13.8" x14ac:dyDescent="0.3">
      <c r="B112" s="15">
        <v>139</v>
      </c>
      <c r="C112" s="18" t="s">
        <v>14</v>
      </c>
      <c r="D112" s="80"/>
      <c r="E112" s="15" t="s">
        <v>11</v>
      </c>
      <c r="F112" s="19">
        <v>42.12</v>
      </c>
      <c r="G112" s="8" t="s">
        <v>7</v>
      </c>
      <c r="H112" s="9">
        <v>8</v>
      </c>
    </row>
    <row r="113" spans="2:8" ht="13.8" x14ac:dyDescent="0.3">
      <c r="B113" s="15">
        <v>159</v>
      </c>
      <c r="C113" s="18" t="s">
        <v>31</v>
      </c>
      <c r="D113" s="80"/>
      <c r="E113" s="15" t="s">
        <v>11</v>
      </c>
      <c r="F113" s="19">
        <v>43.42</v>
      </c>
      <c r="G113" s="8" t="s">
        <v>7</v>
      </c>
      <c r="H113" s="9">
        <v>7</v>
      </c>
    </row>
    <row r="114" spans="2:8" ht="13.8" x14ac:dyDescent="0.3">
      <c r="B114" s="15">
        <v>209</v>
      </c>
      <c r="C114" s="18" t="s">
        <v>27</v>
      </c>
      <c r="D114" s="80"/>
      <c r="E114" s="15" t="s">
        <v>76</v>
      </c>
      <c r="F114" s="19">
        <v>51.43</v>
      </c>
      <c r="G114" s="8" t="s">
        <v>7</v>
      </c>
      <c r="H114" s="9">
        <v>10</v>
      </c>
    </row>
    <row r="115" spans="2:8" x14ac:dyDescent="0.25">
      <c r="B115" s="22"/>
      <c r="C115" s="22"/>
      <c r="D115" s="23"/>
      <c r="E115" s="22"/>
      <c r="F115" s="22"/>
      <c r="G115" s="22"/>
      <c r="H115" s="21"/>
    </row>
    <row r="117" spans="2:8" ht="13.8" x14ac:dyDescent="0.3">
      <c r="B117" s="10" t="s">
        <v>110</v>
      </c>
      <c r="C117" s="11"/>
      <c r="D117" s="1"/>
      <c r="E117" s="1"/>
      <c r="F117" s="2"/>
      <c r="G117" s="2"/>
      <c r="H117" s="3"/>
    </row>
    <row r="118" spans="2:8" s="92" customFormat="1" ht="13.8" x14ac:dyDescent="0.3">
      <c r="B118" s="12" t="s">
        <v>22</v>
      </c>
      <c r="C118" s="13" t="s">
        <v>79</v>
      </c>
      <c r="D118" s="4"/>
      <c r="E118" s="4" t="s">
        <v>139</v>
      </c>
      <c r="F118" s="4"/>
      <c r="G118" s="4" t="s">
        <v>145</v>
      </c>
      <c r="H118" s="91"/>
    </row>
    <row r="119" spans="2:8" ht="13.8" x14ac:dyDescent="0.3">
      <c r="B119" s="5" t="s">
        <v>1</v>
      </c>
      <c r="C119" s="14" t="s">
        <v>2</v>
      </c>
      <c r="D119" s="6"/>
      <c r="E119" s="6" t="s">
        <v>3</v>
      </c>
      <c r="F119" s="6" t="s">
        <v>9</v>
      </c>
      <c r="G119" s="6" t="s">
        <v>4</v>
      </c>
      <c r="H119" s="7" t="s">
        <v>5</v>
      </c>
    </row>
    <row r="120" spans="2:8" ht="13.8" x14ac:dyDescent="0.3">
      <c r="B120" s="15">
        <v>93</v>
      </c>
      <c r="C120" s="17" t="s">
        <v>83</v>
      </c>
      <c r="D120" s="16"/>
      <c r="E120" s="15" t="s">
        <v>11</v>
      </c>
      <c r="F120" s="19" t="s">
        <v>140</v>
      </c>
      <c r="G120" s="8" t="s">
        <v>7</v>
      </c>
      <c r="H120" s="9">
        <v>10</v>
      </c>
    </row>
    <row r="121" spans="2:8" ht="13.8" x14ac:dyDescent="0.3">
      <c r="B121" s="15">
        <v>112</v>
      </c>
      <c r="C121" s="17" t="s">
        <v>26</v>
      </c>
      <c r="D121" s="16"/>
      <c r="E121" s="15" t="s">
        <v>77</v>
      </c>
      <c r="F121" s="19" t="s">
        <v>141</v>
      </c>
      <c r="G121" s="8"/>
      <c r="H121" s="9">
        <v>10</v>
      </c>
    </row>
    <row r="122" spans="2:8" ht="13.8" x14ac:dyDescent="0.3">
      <c r="B122" s="15">
        <v>113</v>
      </c>
      <c r="C122" s="18" t="s">
        <v>13</v>
      </c>
      <c r="D122" s="80"/>
      <c r="E122" s="15" t="s">
        <v>6</v>
      </c>
      <c r="F122" s="19" t="s">
        <v>142</v>
      </c>
      <c r="G122" s="8"/>
      <c r="H122" s="9">
        <v>10</v>
      </c>
    </row>
    <row r="123" spans="2:8" ht="13.8" x14ac:dyDescent="0.3">
      <c r="B123" s="15">
        <v>132</v>
      </c>
      <c r="C123" s="18" t="s">
        <v>115</v>
      </c>
      <c r="D123" s="80"/>
      <c r="E123" s="15" t="s">
        <v>76</v>
      </c>
      <c r="F123" s="19" t="s">
        <v>143</v>
      </c>
      <c r="G123" s="8" t="s">
        <v>7</v>
      </c>
      <c r="H123" s="9">
        <v>10</v>
      </c>
    </row>
    <row r="124" spans="2:8" ht="13.8" x14ac:dyDescent="0.3">
      <c r="B124" s="15">
        <v>184</v>
      </c>
      <c r="C124" s="18" t="s">
        <v>16</v>
      </c>
      <c r="D124" s="80"/>
      <c r="E124" s="15" t="s">
        <v>6</v>
      </c>
      <c r="F124" s="19" t="s">
        <v>144</v>
      </c>
      <c r="G124" s="8"/>
      <c r="H124" s="9">
        <v>9</v>
      </c>
    </row>
    <row r="125" spans="2:8" x14ac:dyDescent="0.25">
      <c r="B125" s="22"/>
      <c r="C125" s="22"/>
      <c r="D125" s="23"/>
      <c r="E125" s="22"/>
      <c r="F125" s="22"/>
      <c r="G125" s="22"/>
      <c r="H125" s="21"/>
    </row>
    <row r="127" spans="2:8" ht="13.8" x14ac:dyDescent="0.3">
      <c r="B127" s="10" t="s">
        <v>110</v>
      </c>
      <c r="C127" s="11"/>
      <c r="D127" s="1"/>
      <c r="E127" s="1"/>
      <c r="F127" s="2"/>
      <c r="G127" s="2"/>
      <c r="H127" s="3"/>
    </row>
    <row r="128" spans="2:8" s="92" customFormat="1" ht="13.8" x14ac:dyDescent="0.3">
      <c r="B128" s="12" t="s">
        <v>23</v>
      </c>
      <c r="C128" s="13" t="s">
        <v>146</v>
      </c>
      <c r="D128" s="4"/>
      <c r="E128" s="4" t="s">
        <v>147</v>
      </c>
      <c r="F128" s="4"/>
      <c r="G128" s="4" t="s">
        <v>145</v>
      </c>
      <c r="H128" s="91"/>
    </row>
    <row r="129" spans="2:8" ht="13.8" x14ac:dyDescent="0.3">
      <c r="B129" s="5" t="s">
        <v>1</v>
      </c>
      <c r="C129" s="14" t="s">
        <v>2</v>
      </c>
      <c r="D129" s="6"/>
      <c r="E129" s="6" t="s">
        <v>3</v>
      </c>
      <c r="F129" s="6" t="s">
        <v>9</v>
      </c>
      <c r="G129" s="6" t="s">
        <v>4</v>
      </c>
      <c r="H129" s="7" t="s">
        <v>5</v>
      </c>
    </row>
    <row r="130" spans="2:8" ht="13.8" x14ac:dyDescent="0.3">
      <c r="B130" s="15">
        <v>50</v>
      </c>
      <c r="C130" s="18" t="s">
        <v>13</v>
      </c>
      <c r="D130" s="16"/>
      <c r="E130" s="15" t="s">
        <v>6</v>
      </c>
      <c r="F130" s="19">
        <v>50.37</v>
      </c>
      <c r="G130" s="8"/>
      <c r="H130" s="9">
        <v>10</v>
      </c>
    </row>
    <row r="131" spans="2:8" ht="13.8" x14ac:dyDescent="0.3">
      <c r="B131" s="15">
        <v>59</v>
      </c>
      <c r="C131" s="18" t="s">
        <v>58</v>
      </c>
      <c r="D131" s="16"/>
      <c r="E131" s="15" t="s">
        <v>6</v>
      </c>
      <c r="F131" s="19">
        <v>51.15</v>
      </c>
      <c r="G131" s="8"/>
      <c r="H131" s="9">
        <v>9</v>
      </c>
    </row>
    <row r="132" spans="2:8" ht="13.8" x14ac:dyDescent="0.3">
      <c r="B132" s="15">
        <v>63</v>
      </c>
      <c r="C132" s="18" t="s">
        <v>90</v>
      </c>
      <c r="D132" s="80"/>
      <c r="E132" s="15" t="s">
        <v>11</v>
      </c>
      <c r="F132" s="19">
        <v>51.42</v>
      </c>
      <c r="G132" s="8"/>
      <c r="H132" s="9">
        <v>10</v>
      </c>
    </row>
    <row r="133" spans="2:8" ht="13.8" x14ac:dyDescent="0.3">
      <c r="B133" s="15">
        <v>73</v>
      </c>
      <c r="C133" s="17" t="s">
        <v>59</v>
      </c>
      <c r="D133" s="80"/>
      <c r="E133" s="15" t="s">
        <v>6</v>
      </c>
      <c r="F133" s="19">
        <v>52.47</v>
      </c>
      <c r="G133" s="8"/>
      <c r="H133" s="9">
        <v>8</v>
      </c>
    </row>
    <row r="134" spans="2:8" ht="13.8" x14ac:dyDescent="0.3">
      <c r="B134" s="15">
        <v>94</v>
      </c>
      <c r="C134" s="18" t="s">
        <v>148</v>
      </c>
      <c r="D134" s="80"/>
      <c r="E134" s="15" t="s">
        <v>11</v>
      </c>
      <c r="F134" s="19">
        <v>54.34</v>
      </c>
      <c r="G134" s="8" t="s">
        <v>7</v>
      </c>
      <c r="H134" s="9">
        <v>9</v>
      </c>
    </row>
    <row r="135" spans="2:8" ht="13.8" x14ac:dyDescent="0.3">
      <c r="B135" s="15">
        <v>98</v>
      </c>
      <c r="C135" s="18" t="s">
        <v>26</v>
      </c>
      <c r="D135" s="80"/>
      <c r="E135" s="15" t="s">
        <v>77</v>
      </c>
      <c r="F135" s="19">
        <v>54.58</v>
      </c>
      <c r="G135" s="100"/>
      <c r="H135" s="9">
        <v>10</v>
      </c>
    </row>
    <row r="136" spans="2:8" ht="13.8" x14ac:dyDescent="0.3">
      <c r="B136" s="15">
        <v>164</v>
      </c>
      <c r="C136" s="18" t="s">
        <v>16</v>
      </c>
      <c r="D136" s="80"/>
      <c r="E136" s="15" t="s">
        <v>6</v>
      </c>
      <c r="F136" s="19" t="s">
        <v>151</v>
      </c>
      <c r="G136" s="100"/>
      <c r="H136" s="9">
        <v>7</v>
      </c>
    </row>
    <row r="137" spans="2:8" ht="13.8" x14ac:dyDescent="0.3">
      <c r="B137" s="15">
        <v>225</v>
      </c>
      <c r="C137" s="18" t="s">
        <v>12</v>
      </c>
      <c r="D137" s="80"/>
      <c r="E137" s="15" t="s">
        <v>77</v>
      </c>
      <c r="F137" s="19" t="s">
        <v>150</v>
      </c>
      <c r="G137" s="100"/>
      <c r="H137" s="9">
        <v>9</v>
      </c>
    </row>
    <row r="138" spans="2:8" ht="13.8" x14ac:dyDescent="0.3">
      <c r="B138" s="15">
        <v>241</v>
      </c>
      <c r="C138" s="18" t="s">
        <v>17</v>
      </c>
      <c r="D138" s="80"/>
      <c r="E138" s="15" t="s">
        <v>76</v>
      </c>
      <c r="F138" s="19" t="s">
        <v>149</v>
      </c>
      <c r="G138" s="100"/>
      <c r="H138" s="9">
        <v>10</v>
      </c>
    </row>
    <row r="139" spans="2:8" x14ac:dyDescent="0.25">
      <c r="B139" s="22"/>
      <c r="C139" s="22"/>
      <c r="D139" s="23"/>
      <c r="E139" s="22"/>
      <c r="F139" s="22"/>
      <c r="G139" s="22"/>
      <c r="H139" s="21"/>
    </row>
    <row r="141" spans="2:8" ht="13.8" x14ac:dyDescent="0.3">
      <c r="B141" s="10" t="s">
        <v>110</v>
      </c>
      <c r="C141" s="11"/>
      <c r="D141" s="1"/>
      <c r="E141" s="1"/>
      <c r="F141" s="2"/>
      <c r="G141" s="2"/>
      <c r="H141" s="3"/>
    </row>
    <row r="142" spans="2:8" s="92" customFormat="1" ht="13.8" x14ac:dyDescent="0.3">
      <c r="B142" s="12" t="s">
        <v>24</v>
      </c>
      <c r="C142" s="13" t="s">
        <v>160</v>
      </c>
      <c r="D142" s="4"/>
      <c r="E142" s="4" t="s">
        <v>153</v>
      </c>
      <c r="F142" s="4"/>
      <c r="G142" s="4" t="s">
        <v>154</v>
      </c>
      <c r="H142" s="91"/>
    </row>
    <row r="143" spans="2:8" ht="13.8" x14ac:dyDescent="0.3">
      <c r="B143" s="5" t="s">
        <v>1</v>
      </c>
      <c r="C143" s="14" t="s">
        <v>2</v>
      </c>
      <c r="D143" s="6"/>
      <c r="E143" s="6" t="s">
        <v>3</v>
      </c>
      <c r="F143" s="6" t="s">
        <v>9</v>
      </c>
      <c r="G143" s="6" t="s">
        <v>4</v>
      </c>
      <c r="H143" s="7" t="s">
        <v>5</v>
      </c>
    </row>
    <row r="144" spans="2:8" ht="13.8" x14ac:dyDescent="0.3">
      <c r="B144" s="15">
        <v>24</v>
      </c>
      <c r="C144" s="18" t="s">
        <v>21</v>
      </c>
      <c r="D144" s="16"/>
      <c r="E144" s="15" t="s">
        <v>6</v>
      </c>
      <c r="F144" s="101">
        <v>49.33</v>
      </c>
      <c r="G144" s="8"/>
      <c r="H144" s="9">
        <v>10</v>
      </c>
    </row>
    <row r="145" spans="2:8" ht="13.8" x14ac:dyDescent="0.3">
      <c r="B145" s="15">
        <v>36</v>
      </c>
      <c r="C145" s="18" t="s">
        <v>83</v>
      </c>
      <c r="D145" s="16"/>
      <c r="E145" s="15" t="s">
        <v>11</v>
      </c>
      <c r="F145" s="101">
        <v>52.16</v>
      </c>
      <c r="G145" s="8"/>
      <c r="H145" s="9">
        <v>10</v>
      </c>
    </row>
    <row r="146" spans="2:8" ht="13.8" x14ac:dyDescent="0.3">
      <c r="B146" s="15">
        <v>37</v>
      </c>
      <c r="C146" s="18" t="s">
        <v>58</v>
      </c>
      <c r="D146" s="80"/>
      <c r="E146" s="15" t="s">
        <v>6</v>
      </c>
      <c r="F146" s="101">
        <v>52.27</v>
      </c>
      <c r="G146" s="8"/>
      <c r="H146" s="9">
        <v>9</v>
      </c>
    </row>
    <row r="147" spans="2:8" ht="13.8" x14ac:dyDescent="0.3">
      <c r="B147" s="15">
        <v>38</v>
      </c>
      <c r="C147" s="17" t="s">
        <v>13</v>
      </c>
      <c r="D147" s="80"/>
      <c r="E147" s="15" t="s">
        <v>6</v>
      </c>
      <c r="F147" s="101">
        <v>52.43</v>
      </c>
      <c r="G147" s="8"/>
      <c r="H147" s="9">
        <v>8</v>
      </c>
    </row>
    <row r="148" spans="2:8" ht="13.8" x14ac:dyDescent="0.3">
      <c r="B148" s="15">
        <v>49</v>
      </c>
      <c r="C148" s="18" t="s">
        <v>59</v>
      </c>
      <c r="D148" s="80"/>
      <c r="E148" s="15" t="s">
        <v>6</v>
      </c>
      <c r="F148" s="101">
        <v>53.56</v>
      </c>
      <c r="G148" s="8"/>
      <c r="H148" s="9">
        <v>7</v>
      </c>
    </row>
    <row r="149" spans="2:8" ht="13.8" x14ac:dyDescent="0.3">
      <c r="B149" s="15">
        <v>96</v>
      </c>
      <c r="C149" s="18" t="s">
        <v>155</v>
      </c>
      <c r="D149" s="80"/>
      <c r="E149" s="15" t="s">
        <v>76</v>
      </c>
      <c r="F149" s="101">
        <v>58.46</v>
      </c>
      <c r="G149" s="100"/>
      <c r="H149" s="9">
        <v>10</v>
      </c>
    </row>
    <row r="150" spans="2:8" ht="13.8" x14ac:dyDescent="0.3">
      <c r="B150" s="15">
        <v>121</v>
      </c>
      <c r="C150" s="18" t="s">
        <v>16</v>
      </c>
      <c r="D150" s="80"/>
      <c r="E150" s="15" t="s">
        <v>6</v>
      </c>
      <c r="F150" s="101" t="s">
        <v>156</v>
      </c>
      <c r="G150" s="100"/>
      <c r="H150" s="9">
        <v>6</v>
      </c>
    </row>
    <row r="151" spans="2:8" ht="13.8" x14ac:dyDescent="0.3">
      <c r="B151" s="15">
        <v>124</v>
      </c>
      <c r="C151" s="18" t="s">
        <v>70</v>
      </c>
      <c r="D151" s="80"/>
      <c r="E151" s="15" t="s">
        <v>11</v>
      </c>
      <c r="F151" s="101" t="s">
        <v>157</v>
      </c>
      <c r="G151" s="100"/>
      <c r="H151" s="9">
        <v>9</v>
      </c>
    </row>
    <row r="152" spans="2:8" ht="13.8" x14ac:dyDescent="0.3">
      <c r="B152" s="15">
        <v>142</v>
      </c>
      <c r="C152" s="18" t="s">
        <v>84</v>
      </c>
      <c r="D152" s="80"/>
      <c r="E152" s="15" t="s">
        <v>76</v>
      </c>
      <c r="F152" s="101" t="s">
        <v>158</v>
      </c>
      <c r="G152" s="100"/>
      <c r="H152" s="9">
        <v>9</v>
      </c>
    </row>
    <row r="153" spans="2:8" ht="13.8" x14ac:dyDescent="0.3">
      <c r="B153" s="15">
        <v>277</v>
      </c>
      <c r="C153" s="18" t="s">
        <v>105</v>
      </c>
      <c r="D153" s="80"/>
      <c r="E153" s="15" t="s">
        <v>77</v>
      </c>
      <c r="F153" s="101" t="s">
        <v>159</v>
      </c>
      <c r="G153" s="100"/>
      <c r="H153" s="9">
        <v>10</v>
      </c>
    </row>
    <row r="154" spans="2:8" ht="13.8" x14ac:dyDescent="0.3">
      <c r="B154" s="15">
        <v>278</v>
      </c>
      <c r="C154" s="18" t="s">
        <v>26</v>
      </c>
      <c r="D154" s="80"/>
      <c r="E154" s="15" t="s">
        <v>77</v>
      </c>
      <c r="F154" s="101" t="s">
        <v>159</v>
      </c>
      <c r="G154" s="100"/>
      <c r="H154" s="9">
        <v>9</v>
      </c>
    </row>
    <row r="155" spans="2:8" x14ac:dyDescent="0.25">
      <c r="B155" s="22"/>
      <c r="C155" s="22"/>
      <c r="D155" s="23"/>
      <c r="E155" s="22"/>
      <c r="F155" s="102"/>
      <c r="G155" s="22"/>
      <c r="H155" s="21"/>
    </row>
    <row r="157" spans="2:8" ht="13.8" x14ac:dyDescent="0.3">
      <c r="B157" s="10" t="s">
        <v>110</v>
      </c>
      <c r="C157" s="11"/>
      <c r="D157" s="1"/>
      <c r="E157" s="1"/>
      <c r="F157" s="2"/>
      <c r="G157" s="2"/>
      <c r="H157" s="3"/>
    </row>
    <row r="158" spans="2:8" s="92" customFormat="1" ht="13.8" x14ac:dyDescent="0.3">
      <c r="B158" s="12" t="s">
        <v>86</v>
      </c>
      <c r="C158" s="13" t="s">
        <v>85</v>
      </c>
      <c r="D158" s="4"/>
      <c r="E158" s="4" t="s">
        <v>162</v>
      </c>
      <c r="F158" s="4"/>
      <c r="G158" s="4" t="s">
        <v>163</v>
      </c>
      <c r="H158" s="91"/>
    </row>
    <row r="159" spans="2:8" ht="13.8" x14ac:dyDescent="0.3">
      <c r="B159" s="5" t="s">
        <v>1</v>
      </c>
      <c r="C159" s="14" t="s">
        <v>2</v>
      </c>
      <c r="D159" s="6"/>
      <c r="E159" s="6" t="s">
        <v>3</v>
      </c>
      <c r="F159" s="6" t="s">
        <v>9</v>
      </c>
      <c r="G159" s="6" t="s">
        <v>4</v>
      </c>
      <c r="H159" s="7" t="s">
        <v>5</v>
      </c>
    </row>
    <row r="160" spans="2:8" ht="13.8" x14ac:dyDescent="0.3">
      <c r="B160" s="15">
        <v>86</v>
      </c>
      <c r="C160" s="18" t="s">
        <v>21</v>
      </c>
      <c r="D160" s="16"/>
      <c r="E160" s="15" t="s">
        <v>6</v>
      </c>
      <c r="F160" s="101">
        <v>40.43</v>
      </c>
      <c r="G160" s="8"/>
      <c r="H160" s="9">
        <v>10</v>
      </c>
    </row>
    <row r="161" spans="2:8" ht="13.8" x14ac:dyDescent="0.3">
      <c r="B161" s="15">
        <v>133</v>
      </c>
      <c r="C161" s="18" t="s">
        <v>90</v>
      </c>
      <c r="D161" s="16"/>
      <c r="E161" s="15" t="s">
        <v>11</v>
      </c>
      <c r="F161" s="101">
        <v>42.56</v>
      </c>
      <c r="G161" s="8" t="s">
        <v>78</v>
      </c>
      <c r="H161" s="9">
        <v>10</v>
      </c>
    </row>
    <row r="162" spans="2:8" ht="13.8" x14ac:dyDescent="0.3">
      <c r="B162" s="15">
        <v>156</v>
      </c>
      <c r="C162" s="18" t="s">
        <v>13</v>
      </c>
      <c r="D162" s="80"/>
      <c r="E162" s="15" t="s">
        <v>6</v>
      </c>
      <c r="F162" s="101">
        <v>44.14</v>
      </c>
      <c r="G162" s="8"/>
      <c r="H162" s="9">
        <v>9</v>
      </c>
    </row>
    <row r="163" spans="2:8" ht="13.8" x14ac:dyDescent="0.3">
      <c r="B163" s="15">
        <v>158</v>
      </c>
      <c r="C163" s="17" t="s">
        <v>58</v>
      </c>
      <c r="D163" s="80"/>
      <c r="E163" s="15" t="s">
        <v>6</v>
      </c>
      <c r="F163" s="101">
        <v>44.16</v>
      </c>
      <c r="G163" s="8" t="s">
        <v>78</v>
      </c>
      <c r="H163" s="9">
        <v>8</v>
      </c>
    </row>
    <row r="164" spans="2:8" ht="13.8" x14ac:dyDescent="0.3">
      <c r="B164" s="15">
        <v>175</v>
      </c>
      <c r="C164" s="18" t="s">
        <v>59</v>
      </c>
      <c r="D164" s="80"/>
      <c r="E164" s="15" t="s">
        <v>6</v>
      </c>
      <c r="F164" s="101">
        <v>45.16</v>
      </c>
      <c r="G164" s="8" t="s">
        <v>10</v>
      </c>
      <c r="H164" s="9">
        <v>12</v>
      </c>
    </row>
    <row r="165" spans="2:8" ht="13.8" x14ac:dyDescent="0.3">
      <c r="B165" s="15">
        <v>437</v>
      </c>
      <c r="C165" s="18" t="s">
        <v>17</v>
      </c>
      <c r="D165" s="80"/>
      <c r="E165" s="15" t="s">
        <v>76</v>
      </c>
      <c r="F165" s="101">
        <v>59.22</v>
      </c>
      <c r="G165" s="100"/>
      <c r="H165" s="9">
        <v>10</v>
      </c>
    </row>
    <row r="166" spans="2:8" ht="13.8" x14ac:dyDescent="0.3">
      <c r="B166" s="15">
        <v>463</v>
      </c>
      <c r="C166" s="18" t="s">
        <v>164</v>
      </c>
      <c r="D166" s="80"/>
      <c r="E166" s="15" t="s">
        <v>76</v>
      </c>
      <c r="F166" s="101" t="s">
        <v>167</v>
      </c>
      <c r="G166" s="100" t="s">
        <v>7</v>
      </c>
      <c r="H166" s="9">
        <v>9</v>
      </c>
    </row>
    <row r="167" spans="2:8" ht="13.8" x14ac:dyDescent="0.3">
      <c r="B167" s="15">
        <v>465</v>
      </c>
      <c r="C167" s="18" t="s">
        <v>165</v>
      </c>
      <c r="D167" s="80"/>
      <c r="E167" s="15" t="s">
        <v>76</v>
      </c>
      <c r="F167" s="101" t="s">
        <v>168</v>
      </c>
      <c r="G167" s="100" t="s">
        <v>7</v>
      </c>
      <c r="H167" s="9">
        <v>8</v>
      </c>
    </row>
    <row r="168" spans="2:8" ht="13.8" x14ac:dyDescent="0.3">
      <c r="B168" s="15">
        <v>466</v>
      </c>
      <c r="C168" s="18" t="s">
        <v>65</v>
      </c>
      <c r="D168" s="80"/>
      <c r="E168" s="15" t="s">
        <v>77</v>
      </c>
      <c r="F168" s="101" t="s">
        <v>166</v>
      </c>
      <c r="G168" s="100"/>
      <c r="H168" s="9">
        <v>10</v>
      </c>
    </row>
    <row r="169" spans="2:8" ht="13.8" x14ac:dyDescent="0.3">
      <c r="B169" s="15">
        <v>467</v>
      </c>
      <c r="C169" s="18" t="s">
        <v>47</v>
      </c>
      <c r="D169" s="80"/>
      <c r="E169" s="15" t="s">
        <v>11</v>
      </c>
      <c r="F169" s="101" t="s">
        <v>166</v>
      </c>
      <c r="G169" s="100" t="s">
        <v>10</v>
      </c>
      <c r="H169" s="9">
        <v>14</v>
      </c>
    </row>
    <row r="170" spans="2:8" x14ac:dyDescent="0.25">
      <c r="B170" s="22"/>
      <c r="C170" s="22"/>
      <c r="D170" s="23"/>
      <c r="E170" s="22"/>
      <c r="F170" s="102"/>
      <c r="G170" s="22"/>
      <c r="H170" s="21"/>
    </row>
  </sheetData>
  <pageMargins left="0.7" right="0.7" top="0.75" bottom="0.75" header="0.3" footer="0.3"/>
  <pageSetup paperSize="9" orientation="portrait" r:id="rId1"/>
  <ignoredErrors>
    <ignoredError sqref="F42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D3510F-A60E-476A-B8C7-609F135FEBBE}">
  <dimension ref="A1:AR39"/>
  <sheetViews>
    <sheetView topLeftCell="A7" workbookViewId="0">
      <selection activeCell="D24" sqref="D24:J37"/>
    </sheetView>
  </sheetViews>
  <sheetFormatPr defaultRowHeight="13.2" x14ac:dyDescent="0.25"/>
  <cols>
    <col min="1" max="1" width="9.109375" customWidth="1"/>
    <col min="2" max="2" width="1.33203125" customWidth="1"/>
    <col min="3" max="3" width="1.44140625" customWidth="1"/>
    <col min="5" max="5" width="19.21875" customWidth="1"/>
    <col min="11" max="11" width="1.21875" customWidth="1"/>
    <col min="12" max="12" width="1.109375" customWidth="1"/>
    <col min="17" max="17" width="1.21875" customWidth="1"/>
    <col min="18" max="18" width="1.44140625" customWidth="1"/>
    <col min="19" max="19" width="5.6640625" customWidth="1"/>
    <col min="20" max="20" width="5.44140625" customWidth="1"/>
    <col min="21" max="21" width="18.109375" customWidth="1"/>
    <col min="22" max="22" width="3.44140625" customWidth="1"/>
    <col min="23" max="23" width="3.21875" customWidth="1"/>
    <col min="24" max="28" width="3.109375" customWidth="1"/>
    <col min="29" max="29" width="3.109375" style="99" customWidth="1"/>
    <col min="30" max="42" width="3.109375" customWidth="1"/>
    <col min="43" max="43" width="1.5546875" customWidth="1"/>
    <col min="44" max="44" width="1.21875" customWidth="1"/>
  </cols>
  <sheetData>
    <row r="1" spans="1:44" s="72" customFormat="1" x14ac:dyDescent="0.25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 s="71"/>
      <c r="R1" s="71"/>
      <c r="S1" s="71"/>
      <c r="T1" s="71"/>
      <c r="U1" s="71"/>
      <c r="W1" s="73"/>
      <c r="AC1" s="96"/>
      <c r="AJ1" s="74"/>
      <c r="AK1" s="74"/>
      <c r="AL1" s="74"/>
      <c r="AM1" s="74"/>
      <c r="AN1" s="74"/>
      <c r="AO1" s="74"/>
      <c r="AP1" s="75"/>
    </row>
    <row r="2" spans="1:44" ht="8.25" customHeight="1" x14ac:dyDescent="0.25">
      <c r="Q2" s="26"/>
      <c r="R2" s="26"/>
      <c r="S2" s="26"/>
      <c r="T2" s="26"/>
      <c r="U2" s="26"/>
      <c r="V2" s="27"/>
      <c r="W2" s="28"/>
      <c r="X2" s="27"/>
      <c r="Y2" s="27"/>
      <c r="Z2" s="27"/>
      <c r="AA2" s="27"/>
      <c r="AB2" s="27"/>
      <c r="AC2" s="97"/>
      <c r="AD2" s="27"/>
      <c r="AE2" s="27"/>
      <c r="AF2" s="27"/>
      <c r="AG2" s="27"/>
      <c r="AH2" s="27"/>
      <c r="AI2" s="27"/>
      <c r="AJ2" s="29"/>
      <c r="AK2" s="29"/>
      <c r="AL2" s="29"/>
      <c r="AM2" s="29"/>
      <c r="AN2" s="29"/>
      <c r="AO2" s="29"/>
      <c r="AP2" s="30"/>
      <c r="AQ2" s="27"/>
      <c r="AR2" s="26"/>
    </row>
    <row r="3" spans="1:44" ht="9" customHeight="1" x14ac:dyDescent="0.25">
      <c r="Q3" s="26"/>
      <c r="R3" s="31"/>
      <c r="S3" s="31"/>
      <c r="T3" s="31"/>
      <c r="U3" s="31"/>
      <c r="V3" s="32"/>
      <c r="W3" s="33"/>
      <c r="X3" s="32"/>
      <c r="Y3" s="32"/>
      <c r="Z3" s="32"/>
      <c r="AA3" s="32"/>
      <c r="AB3" s="32"/>
      <c r="AC3" s="98"/>
      <c r="AD3" s="32"/>
      <c r="AE3" s="32"/>
      <c r="AF3" s="32"/>
      <c r="AG3" s="32"/>
      <c r="AH3" s="32"/>
      <c r="AI3" s="32"/>
      <c r="AJ3" s="34"/>
      <c r="AK3" s="34"/>
      <c r="AL3" s="34"/>
      <c r="AM3" s="34"/>
      <c r="AN3" s="34"/>
      <c r="AO3" s="34"/>
      <c r="AP3" s="35"/>
      <c r="AQ3" s="32"/>
      <c r="AR3" s="26"/>
    </row>
    <row r="4" spans="1:44" ht="135" customHeight="1" x14ac:dyDescent="0.25">
      <c r="N4" t="s">
        <v>81</v>
      </c>
      <c r="O4" t="s">
        <v>49</v>
      </c>
      <c r="Q4" s="36"/>
      <c r="R4" s="37"/>
      <c r="S4" s="83" t="s">
        <v>44</v>
      </c>
      <c r="T4" s="83" t="s">
        <v>82</v>
      </c>
      <c r="U4" s="38"/>
      <c r="V4" s="39" t="s">
        <v>45</v>
      </c>
      <c r="W4" s="39" t="s">
        <v>94</v>
      </c>
      <c r="X4" s="39" t="s">
        <v>95</v>
      </c>
      <c r="Y4" s="39" t="s">
        <v>114</v>
      </c>
      <c r="Z4" s="39" t="s">
        <v>120</v>
      </c>
      <c r="AA4" s="39" t="s">
        <v>124</v>
      </c>
      <c r="AB4" s="39" t="s">
        <v>133</v>
      </c>
      <c r="AC4" s="39" t="s">
        <v>138</v>
      </c>
      <c r="AD4" s="39" t="s">
        <v>80</v>
      </c>
      <c r="AE4" s="39" t="s">
        <v>152</v>
      </c>
      <c r="AF4" s="39" t="s">
        <v>161</v>
      </c>
      <c r="AG4" s="39" t="s">
        <v>169</v>
      </c>
      <c r="AH4" s="39"/>
      <c r="AI4" s="39"/>
      <c r="AJ4" s="40" t="s">
        <v>50</v>
      </c>
      <c r="AK4" s="40" t="s">
        <v>51</v>
      </c>
      <c r="AL4" s="40" t="s">
        <v>52</v>
      </c>
      <c r="AM4" s="40" t="s">
        <v>53</v>
      </c>
      <c r="AN4" s="40" t="s">
        <v>54</v>
      </c>
      <c r="AO4" s="40" t="s">
        <v>55</v>
      </c>
      <c r="AP4" s="40" t="s">
        <v>56</v>
      </c>
      <c r="AQ4" s="41"/>
      <c r="AR4" s="36"/>
    </row>
    <row r="5" spans="1:44" x14ac:dyDescent="0.25">
      <c r="N5">
        <f ca="1">SUM(LARGE(V5:AH5,ROW(INDIRECT("1:8"))))</f>
        <v>10</v>
      </c>
      <c r="O5">
        <f t="shared" ref="O5:O16" si="0">SUM(V5:AH5)</f>
        <v>80</v>
      </c>
      <c r="Q5" s="43"/>
      <c r="R5" s="44"/>
      <c r="S5" s="89">
        <f t="shared" ref="S5:S16" ca="1" si="1">SUM(AJ5:AN5)+AP5 + T5</f>
        <v>85</v>
      </c>
      <c r="T5" s="84">
        <f t="array" aca="1" ref="T5" ca="1">SUM(LARGE(V5:AH5,ROW(INDIRECT("1:8"))))</f>
        <v>80</v>
      </c>
      <c r="U5" s="68" t="s">
        <v>21</v>
      </c>
      <c r="V5" s="76">
        <v>10</v>
      </c>
      <c r="W5" s="77">
        <v>10</v>
      </c>
      <c r="X5" s="95">
        <v>10</v>
      </c>
      <c r="Y5" s="95">
        <v>10</v>
      </c>
      <c r="Z5" s="95">
        <v>0</v>
      </c>
      <c r="AA5" s="95">
        <v>0</v>
      </c>
      <c r="AB5" s="95">
        <v>10</v>
      </c>
      <c r="AC5" s="45">
        <v>10</v>
      </c>
      <c r="AD5" s="95">
        <v>0</v>
      </c>
      <c r="AE5" s="45">
        <v>0</v>
      </c>
      <c r="AF5" s="45">
        <v>10</v>
      </c>
      <c r="AG5" s="45">
        <v>10</v>
      </c>
      <c r="AH5" s="94">
        <v>0</v>
      </c>
      <c r="AI5" s="77"/>
      <c r="AJ5" s="46"/>
      <c r="AK5" s="46"/>
      <c r="AL5" s="46"/>
      <c r="AM5" s="46"/>
      <c r="AN5" s="46"/>
      <c r="AO5" s="86">
        <f t="shared" ref="AO5:AO16" si="2">SUM(AJ5:AN5)</f>
        <v>0</v>
      </c>
      <c r="AP5" s="46">
        <v>5</v>
      </c>
      <c r="AQ5" s="32"/>
      <c r="AR5" s="43"/>
    </row>
    <row r="6" spans="1:44" x14ac:dyDescent="0.25">
      <c r="N6">
        <f t="shared" ref="N6:N16" ca="1" si="3">SUM(LARGE(V6:AH6,ROW(INDIRECT("1:8"))))</f>
        <v>10</v>
      </c>
      <c r="O6">
        <f t="shared" si="0"/>
        <v>82</v>
      </c>
      <c r="Q6" s="43"/>
      <c r="R6" s="44"/>
      <c r="S6" s="89">
        <f t="shared" ca="1" si="1"/>
        <v>84</v>
      </c>
      <c r="T6" s="84">
        <f t="array" aca="1" ref="T6" ca="1">SUM(LARGE(V6:AH6,ROW(INDIRECT("1:8"))))</f>
        <v>74</v>
      </c>
      <c r="U6" s="67" t="s">
        <v>13</v>
      </c>
      <c r="V6" s="78">
        <v>9</v>
      </c>
      <c r="W6" s="49">
        <v>9</v>
      </c>
      <c r="X6" s="95">
        <v>9</v>
      </c>
      <c r="Y6" s="95">
        <v>0</v>
      </c>
      <c r="Z6" s="95">
        <v>0</v>
      </c>
      <c r="AA6" s="95">
        <v>9</v>
      </c>
      <c r="AB6" s="95">
        <v>0</v>
      </c>
      <c r="AC6" s="45">
        <v>9</v>
      </c>
      <c r="AD6" s="95">
        <v>10</v>
      </c>
      <c r="AE6" s="45">
        <v>10</v>
      </c>
      <c r="AF6" s="45">
        <v>8</v>
      </c>
      <c r="AG6" s="45">
        <v>9</v>
      </c>
      <c r="AH6" s="94">
        <v>0</v>
      </c>
      <c r="AI6" s="49"/>
      <c r="AJ6" s="50"/>
      <c r="AK6" s="50"/>
      <c r="AL6" s="50"/>
      <c r="AM6" s="50"/>
      <c r="AN6" s="50">
        <v>5</v>
      </c>
      <c r="AO6" s="86">
        <f t="shared" si="2"/>
        <v>5</v>
      </c>
      <c r="AP6" s="50">
        <v>5</v>
      </c>
      <c r="AQ6" s="32"/>
      <c r="AR6" s="43"/>
    </row>
    <row r="7" spans="1:44" x14ac:dyDescent="0.25">
      <c r="N7">
        <f t="shared" ca="1" si="3"/>
        <v>9</v>
      </c>
      <c r="O7">
        <f t="shared" si="0"/>
        <v>60</v>
      </c>
      <c r="Q7" s="43"/>
      <c r="R7" s="44"/>
      <c r="S7" s="89">
        <f t="shared" ca="1" si="1"/>
        <v>65</v>
      </c>
      <c r="T7" s="84">
        <f t="array" aca="1" ref="T7" ca="1">SUM(LARGE(V7:AH7,ROW(INDIRECT("1:8"))))</f>
        <v>60</v>
      </c>
      <c r="U7" s="48" t="s">
        <v>16</v>
      </c>
      <c r="V7" s="78">
        <v>8</v>
      </c>
      <c r="W7" s="49">
        <v>0</v>
      </c>
      <c r="X7" s="95">
        <v>5</v>
      </c>
      <c r="Y7" s="95">
        <v>9</v>
      </c>
      <c r="Z7" s="95">
        <v>8</v>
      </c>
      <c r="AA7" s="95">
        <v>0</v>
      </c>
      <c r="AB7" s="95">
        <v>0</v>
      </c>
      <c r="AC7" s="45">
        <v>8</v>
      </c>
      <c r="AD7" s="95">
        <v>9</v>
      </c>
      <c r="AE7" s="45">
        <v>7</v>
      </c>
      <c r="AF7" s="45">
        <v>6</v>
      </c>
      <c r="AG7" s="45">
        <v>0</v>
      </c>
      <c r="AH7" s="94">
        <v>0</v>
      </c>
      <c r="AI7" s="49"/>
      <c r="AJ7" s="50"/>
      <c r="AK7" s="50"/>
      <c r="AL7" s="50"/>
      <c r="AM7" s="50"/>
      <c r="AN7" s="50"/>
      <c r="AO7" s="86">
        <f t="shared" si="2"/>
        <v>0</v>
      </c>
      <c r="AP7" s="50">
        <v>5</v>
      </c>
      <c r="AQ7" s="32"/>
      <c r="AR7" s="43"/>
    </row>
    <row r="8" spans="1:44" x14ac:dyDescent="0.25">
      <c r="N8">
        <f t="shared" ca="1" si="3"/>
        <v>10</v>
      </c>
      <c r="O8">
        <f t="shared" si="0"/>
        <v>53</v>
      </c>
      <c r="Q8" s="43"/>
      <c r="R8" s="44"/>
      <c r="S8" s="89">
        <f t="shared" ca="1" si="1"/>
        <v>58</v>
      </c>
      <c r="T8" s="84">
        <f t="array" aca="1" ref="T8" ca="1">SUM(LARGE(V8:AH8,ROW(INDIRECT("1:8"))))</f>
        <v>53</v>
      </c>
      <c r="U8" s="66" t="s">
        <v>58</v>
      </c>
      <c r="V8" s="78">
        <v>0</v>
      </c>
      <c r="W8" s="49">
        <v>0</v>
      </c>
      <c r="X8" s="95">
        <v>8</v>
      </c>
      <c r="Y8" s="95">
        <v>0</v>
      </c>
      <c r="Z8" s="95">
        <v>0</v>
      </c>
      <c r="AA8" s="95">
        <v>10</v>
      </c>
      <c r="AB8" s="95">
        <v>9</v>
      </c>
      <c r="AC8" s="45">
        <v>0</v>
      </c>
      <c r="AD8" s="95">
        <v>0</v>
      </c>
      <c r="AE8" s="45">
        <v>9</v>
      </c>
      <c r="AF8" s="45">
        <v>9</v>
      </c>
      <c r="AG8" s="45">
        <v>8</v>
      </c>
      <c r="AH8" s="94">
        <v>0</v>
      </c>
      <c r="AI8" s="49"/>
      <c r="AJ8" s="50"/>
      <c r="AK8" s="50"/>
      <c r="AL8" s="50">
        <v>5</v>
      </c>
      <c r="AM8" s="50"/>
      <c r="AN8" s="50"/>
      <c r="AO8" s="86">
        <f t="shared" si="2"/>
        <v>5</v>
      </c>
      <c r="AP8" s="50"/>
      <c r="AQ8" s="32"/>
      <c r="AR8" s="43"/>
    </row>
    <row r="9" spans="1:44" x14ac:dyDescent="0.25">
      <c r="N9">
        <f t="shared" ca="1" si="3"/>
        <v>10</v>
      </c>
      <c r="O9">
        <f t="shared" si="0"/>
        <v>47</v>
      </c>
      <c r="Q9" s="43"/>
      <c r="R9" s="44"/>
      <c r="S9" s="89">
        <f t="shared" ca="1" si="1"/>
        <v>57</v>
      </c>
      <c r="T9" s="84">
        <f t="array" aca="1" ref="T9" ca="1">SUM(LARGE(V9:AH9,ROW(INDIRECT("1:8"))))</f>
        <v>47</v>
      </c>
      <c r="U9" s="51" t="s">
        <v>59</v>
      </c>
      <c r="V9" s="78">
        <v>0</v>
      </c>
      <c r="W9" s="49">
        <v>8</v>
      </c>
      <c r="X9" s="95">
        <v>7</v>
      </c>
      <c r="Y9" s="95">
        <v>0</v>
      </c>
      <c r="Z9" s="95">
        <v>10</v>
      </c>
      <c r="AA9" s="95">
        <v>0</v>
      </c>
      <c r="AB9" s="95">
        <v>0</v>
      </c>
      <c r="AC9" s="45">
        <v>0</v>
      </c>
      <c r="AD9" s="95">
        <v>0</v>
      </c>
      <c r="AE9" s="45">
        <v>8</v>
      </c>
      <c r="AF9" s="45">
        <v>7</v>
      </c>
      <c r="AG9" s="45">
        <v>7</v>
      </c>
      <c r="AH9" s="94">
        <v>0</v>
      </c>
      <c r="AI9" s="49"/>
      <c r="AJ9" s="50"/>
      <c r="AK9" s="50"/>
      <c r="AL9" s="50">
        <v>5</v>
      </c>
      <c r="AM9" s="50"/>
      <c r="AN9" s="50">
        <v>5</v>
      </c>
      <c r="AO9" s="86">
        <f t="shared" si="2"/>
        <v>10</v>
      </c>
      <c r="AP9" s="50"/>
      <c r="AQ9" s="32"/>
      <c r="AR9" s="43"/>
    </row>
    <row r="10" spans="1:44" x14ac:dyDescent="0.25">
      <c r="N10">
        <f t="shared" ca="1" si="3"/>
        <v>9</v>
      </c>
      <c r="O10">
        <f t="shared" si="0"/>
        <v>31</v>
      </c>
      <c r="Q10" s="43"/>
      <c r="R10" s="44"/>
      <c r="S10" s="89">
        <f t="shared" ca="1" si="1"/>
        <v>36</v>
      </c>
      <c r="T10" s="84">
        <f t="array" aca="1" ref="T10" ca="1">SUM(LARGE(V10:AH10,ROW(INDIRECT("1:8"))))</f>
        <v>31</v>
      </c>
      <c r="U10" s="66" t="s">
        <v>15</v>
      </c>
      <c r="V10" s="78">
        <v>0</v>
      </c>
      <c r="W10" s="49">
        <v>0</v>
      </c>
      <c r="X10" s="95">
        <v>6</v>
      </c>
      <c r="Y10" s="95">
        <v>8</v>
      </c>
      <c r="Z10" s="95">
        <v>9</v>
      </c>
      <c r="AA10" s="95">
        <v>8</v>
      </c>
      <c r="AB10" s="95">
        <v>0</v>
      </c>
      <c r="AC10" s="45">
        <v>0</v>
      </c>
      <c r="AD10" s="95">
        <v>0</v>
      </c>
      <c r="AE10" s="45">
        <v>0</v>
      </c>
      <c r="AF10" s="45">
        <v>0</v>
      </c>
      <c r="AG10" s="45">
        <v>0</v>
      </c>
      <c r="AH10" s="94">
        <v>0</v>
      </c>
      <c r="AI10" s="49"/>
      <c r="AJ10" s="50"/>
      <c r="AK10" s="50"/>
      <c r="AL10" s="50">
        <v>5</v>
      </c>
      <c r="AM10" s="50"/>
      <c r="AN10" s="50"/>
      <c r="AO10" s="86">
        <f t="shared" si="2"/>
        <v>5</v>
      </c>
      <c r="AP10" s="50"/>
      <c r="AQ10" s="32"/>
      <c r="AR10" s="43"/>
    </row>
    <row r="11" spans="1:44" x14ac:dyDescent="0.25">
      <c r="N11">
        <f t="shared" ca="1" si="3"/>
        <v>0</v>
      </c>
      <c r="O11">
        <f t="shared" si="0"/>
        <v>0</v>
      </c>
      <c r="Q11" s="43"/>
      <c r="R11" s="44"/>
      <c r="S11" s="89">
        <f t="shared" ca="1" si="1"/>
        <v>0</v>
      </c>
      <c r="T11" s="84">
        <f t="array" aca="1" ref="T11" ca="1">SUM(LARGE(V11:AH11,ROW(INDIRECT("1:8"))))</f>
        <v>0</v>
      </c>
      <c r="U11" s="66" t="s">
        <v>25</v>
      </c>
      <c r="V11" s="78">
        <v>0</v>
      </c>
      <c r="W11" s="49">
        <v>0</v>
      </c>
      <c r="X11" s="95">
        <v>0</v>
      </c>
      <c r="Y11" s="95">
        <v>0</v>
      </c>
      <c r="Z11" s="95">
        <v>0</v>
      </c>
      <c r="AA11" s="95">
        <v>0</v>
      </c>
      <c r="AB11" s="95">
        <v>0</v>
      </c>
      <c r="AC11" s="45">
        <v>0</v>
      </c>
      <c r="AD11" s="95">
        <v>0</v>
      </c>
      <c r="AE11" s="45">
        <v>0</v>
      </c>
      <c r="AF11" s="45">
        <v>0</v>
      </c>
      <c r="AG11" s="45">
        <v>0</v>
      </c>
      <c r="AH11" s="94">
        <v>0</v>
      </c>
      <c r="AI11" s="49"/>
      <c r="AJ11" s="50"/>
      <c r="AK11" s="50"/>
      <c r="AL11" s="50"/>
      <c r="AM11" s="50"/>
      <c r="AN11" s="50"/>
      <c r="AO11" s="86">
        <f t="shared" si="2"/>
        <v>0</v>
      </c>
      <c r="AP11" s="50"/>
      <c r="AQ11" s="32"/>
      <c r="AR11" s="43"/>
    </row>
    <row r="12" spans="1:44" x14ac:dyDescent="0.25">
      <c r="N12">
        <f t="shared" ca="1" si="3"/>
        <v>0</v>
      </c>
      <c r="O12">
        <f t="shared" si="0"/>
        <v>0</v>
      </c>
      <c r="Q12" s="43"/>
      <c r="R12" s="44"/>
      <c r="S12" s="89">
        <f t="shared" ca="1" si="1"/>
        <v>0</v>
      </c>
      <c r="T12" s="84">
        <f t="array" aca="1" ref="T12" ca="1">SUM(LARGE(V12:AH12,ROW(INDIRECT("1:8"))))</f>
        <v>0</v>
      </c>
      <c r="U12" s="67" t="s">
        <v>57</v>
      </c>
      <c r="V12" s="78">
        <v>0</v>
      </c>
      <c r="W12" s="49">
        <v>0</v>
      </c>
      <c r="X12" s="95">
        <v>0</v>
      </c>
      <c r="Y12" s="95">
        <v>0</v>
      </c>
      <c r="Z12" s="95">
        <v>0</v>
      </c>
      <c r="AA12" s="95">
        <v>0</v>
      </c>
      <c r="AB12" s="95">
        <v>0</v>
      </c>
      <c r="AC12" s="45">
        <v>0</v>
      </c>
      <c r="AD12" s="95">
        <v>0</v>
      </c>
      <c r="AE12" s="45">
        <v>0</v>
      </c>
      <c r="AF12" s="45">
        <v>0</v>
      </c>
      <c r="AG12" s="45">
        <v>0</v>
      </c>
      <c r="AH12" s="94">
        <v>0</v>
      </c>
      <c r="AI12" s="49"/>
      <c r="AJ12" s="50"/>
      <c r="AK12" s="50"/>
      <c r="AL12" s="50"/>
      <c r="AM12" s="50"/>
      <c r="AN12" s="50"/>
      <c r="AO12" s="86">
        <f t="shared" si="2"/>
        <v>0</v>
      </c>
      <c r="AP12" s="50"/>
      <c r="AQ12" s="32"/>
      <c r="AR12" s="43"/>
    </row>
    <row r="13" spans="1:44" x14ac:dyDescent="0.25">
      <c r="N13">
        <f t="shared" ca="1" si="3"/>
        <v>0</v>
      </c>
      <c r="O13">
        <f t="shared" si="0"/>
        <v>0</v>
      </c>
      <c r="Q13" s="43"/>
      <c r="R13" s="44"/>
      <c r="S13" s="89">
        <f t="shared" ca="1" si="1"/>
        <v>0</v>
      </c>
      <c r="T13" s="84">
        <f t="array" aca="1" ref="T13" ca="1">SUM(LARGE(V13:AH13,ROW(INDIRECT("1:8"))))</f>
        <v>0</v>
      </c>
      <c r="U13" s="66" t="s">
        <v>19</v>
      </c>
      <c r="V13" s="78">
        <v>0</v>
      </c>
      <c r="W13" s="49">
        <v>0</v>
      </c>
      <c r="X13" s="95">
        <v>0</v>
      </c>
      <c r="Y13" s="95">
        <v>0</v>
      </c>
      <c r="Z13" s="95">
        <v>0</v>
      </c>
      <c r="AA13" s="95">
        <v>0</v>
      </c>
      <c r="AB13" s="95">
        <v>0</v>
      </c>
      <c r="AC13" s="45">
        <v>0</v>
      </c>
      <c r="AD13" s="95">
        <v>0</v>
      </c>
      <c r="AE13" s="45">
        <v>0</v>
      </c>
      <c r="AF13" s="45">
        <v>0</v>
      </c>
      <c r="AG13" s="45">
        <v>0</v>
      </c>
      <c r="AH13" s="94">
        <v>0</v>
      </c>
      <c r="AI13" s="49"/>
      <c r="AJ13" s="50"/>
      <c r="AK13" s="50"/>
      <c r="AL13" s="50"/>
      <c r="AM13" s="50"/>
      <c r="AN13" s="50"/>
      <c r="AO13" s="86">
        <f t="shared" si="2"/>
        <v>0</v>
      </c>
      <c r="AP13" s="50"/>
      <c r="AQ13" s="32"/>
      <c r="AR13" s="43"/>
    </row>
    <row r="14" spans="1:44" x14ac:dyDescent="0.25">
      <c r="N14">
        <f t="shared" ca="1" si="3"/>
        <v>0</v>
      </c>
      <c r="O14">
        <f t="shared" si="0"/>
        <v>0</v>
      </c>
      <c r="Q14" s="43"/>
      <c r="R14" s="44"/>
      <c r="S14" s="89">
        <f t="shared" ca="1" si="1"/>
        <v>0</v>
      </c>
      <c r="T14" s="84">
        <f t="array" aca="1" ref="T14" ca="1">SUM(LARGE(V14:AH14,ROW(INDIRECT("1:8"))))</f>
        <v>0</v>
      </c>
      <c r="U14" s="51" t="s">
        <v>66</v>
      </c>
      <c r="V14" s="78">
        <v>0</v>
      </c>
      <c r="W14" s="49">
        <v>0</v>
      </c>
      <c r="X14" s="95">
        <v>0</v>
      </c>
      <c r="Y14" s="95">
        <v>0</v>
      </c>
      <c r="Z14" s="95">
        <v>0</v>
      </c>
      <c r="AA14" s="95">
        <v>0</v>
      </c>
      <c r="AB14" s="95">
        <v>0</v>
      </c>
      <c r="AC14" s="45">
        <v>0</v>
      </c>
      <c r="AD14" s="95">
        <v>0</v>
      </c>
      <c r="AE14" s="45">
        <v>0</v>
      </c>
      <c r="AF14" s="45">
        <v>0</v>
      </c>
      <c r="AG14" s="45">
        <v>0</v>
      </c>
      <c r="AH14" s="94">
        <v>0</v>
      </c>
      <c r="AI14" s="49"/>
      <c r="AJ14" s="50"/>
      <c r="AK14" s="50"/>
      <c r="AL14" s="50"/>
      <c r="AM14" s="50"/>
      <c r="AN14" s="50"/>
      <c r="AO14" s="86">
        <f t="shared" si="2"/>
        <v>0</v>
      </c>
      <c r="AP14" s="50"/>
      <c r="AQ14" s="32"/>
      <c r="AR14" s="43"/>
    </row>
    <row r="15" spans="1:44" x14ac:dyDescent="0.25">
      <c r="N15">
        <f t="shared" ca="1" si="3"/>
        <v>0</v>
      </c>
      <c r="O15">
        <f t="shared" si="0"/>
        <v>0</v>
      </c>
      <c r="Q15" s="43"/>
      <c r="R15" s="44"/>
      <c r="S15" s="89">
        <f t="shared" ca="1" si="1"/>
        <v>0</v>
      </c>
      <c r="T15" s="84">
        <f t="array" aca="1" ref="T15" ca="1">SUM(LARGE(V15:AH15,ROW(INDIRECT("1:8"))))</f>
        <v>0</v>
      </c>
      <c r="U15" s="48" t="s">
        <v>74</v>
      </c>
      <c r="V15" s="78">
        <v>0</v>
      </c>
      <c r="W15" s="49">
        <v>0</v>
      </c>
      <c r="X15" s="95">
        <v>0</v>
      </c>
      <c r="Y15" s="95">
        <v>0</v>
      </c>
      <c r="Z15" s="95">
        <v>0</v>
      </c>
      <c r="AA15" s="95">
        <v>0</v>
      </c>
      <c r="AB15" s="95">
        <v>0</v>
      </c>
      <c r="AC15" s="45">
        <v>0</v>
      </c>
      <c r="AD15" s="95">
        <v>0</v>
      </c>
      <c r="AE15" s="45">
        <v>0</v>
      </c>
      <c r="AF15" s="45">
        <v>0</v>
      </c>
      <c r="AG15" s="45">
        <v>0</v>
      </c>
      <c r="AH15" s="94">
        <v>0</v>
      </c>
      <c r="AI15" s="49"/>
      <c r="AJ15" s="50"/>
      <c r="AK15" s="50"/>
      <c r="AL15" s="50"/>
      <c r="AM15" s="50"/>
      <c r="AN15" s="50"/>
      <c r="AO15" s="86">
        <f t="shared" si="2"/>
        <v>0</v>
      </c>
      <c r="AP15" s="50"/>
      <c r="AQ15" s="32"/>
      <c r="AR15" s="43"/>
    </row>
    <row r="16" spans="1:44" x14ac:dyDescent="0.25">
      <c r="N16">
        <f t="shared" ca="1" si="3"/>
        <v>0</v>
      </c>
      <c r="O16">
        <f t="shared" si="0"/>
        <v>0</v>
      </c>
      <c r="Q16" s="43"/>
      <c r="R16" s="44"/>
      <c r="S16" s="89">
        <f t="shared" ca="1" si="1"/>
        <v>0</v>
      </c>
      <c r="T16" s="84">
        <f t="array" aca="1" ref="T16" ca="1">SUM(LARGE(V16:AH16,ROW(INDIRECT("1:8"))))</f>
        <v>0</v>
      </c>
      <c r="U16" s="48" t="s">
        <v>68</v>
      </c>
      <c r="V16" s="78">
        <v>0</v>
      </c>
      <c r="W16" s="49">
        <v>0</v>
      </c>
      <c r="X16" s="95">
        <v>0</v>
      </c>
      <c r="Y16" s="95">
        <v>0</v>
      </c>
      <c r="Z16" s="95">
        <v>0</v>
      </c>
      <c r="AA16" s="95">
        <v>0</v>
      </c>
      <c r="AB16" s="95">
        <v>0</v>
      </c>
      <c r="AC16" s="45">
        <v>0</v>
      </c>
      <c r="AD16" s="95">
        <v>0</v>
      </c>
      <c r="AE16" s="45">
        <v>0</v>
      </c>
      <c r="AF16" s="45">
        <v>0</v>
      </c>
      <c r="AG16" s="45">
        <v>0</v>
      </c>
      <c r="AH16" s="94">
        <v>0</v>
      </c>
      <c r="AI16" s="49"/>
      <c r="AJ16" s="50"/>
      <c r="AK16" s="50"/>
      <c r="AL16" s="50"/>
      <c r="AM16" s="50"/>
      <c r="AN16" s="50"/>
      <c r="AO16" s="86">
        <f t="shared" si="2"/>
        <v>0</v>
      </c>
      <c r="AP16" s="50"/>
      <c r="AQ16" s="32"/>
      <c r="AR16" s="43"/>
    </row>
    <row r="17" spans="2:44" x14ac:dyDescent="0.25">
      <c r="Q17" s="43"/>
      <c r="R17" s="44"/>
      <c r="S17" s="47"/>
      <c r="T17" s="47"/>
      <c r="U17" s="48"/>
      <c r="V17" s="78"/>
      <c r="W17" s="49"/>
      <c r="X17" s="49"/>
      <c r="Y17" s="49"/>
      <c r="Z17" s="49"/>
      <c r="AA17" s="49"/>
      <c r="AB17" s="49"/>
      <c r="AC17" s="47"/>
      <c r="AD17" s="49"/>
      <c r="AE17" s="47"/>
      <c r="AF17" s="49"/>
      <c r="AG17" s="49"/>
      <c r="AH17" s="49"/>
      <c r="AI17" s="49"/>
      <c r="AJ17" s="50"/>
      <c r="AK17" s="50"/>
      <c r="AL17" s="50"/>
      <c r="AM17" s="50"/>
      <c r="AN17" s="50"/>
      <c r="AO17" s="50"/>
      <c r="AP17" s="50"/>
      <c r="AQ17" s="32"/>
      <c r="AR17" s="43"/>
    </row>
    <row r="18" spans="2:44" ht="7.2" customHeight="1" x14ac:dyDescent="0.25">
      <c r="Q18" s="26"/>
      <c r="R18" s="31"/>
      <c r="S18" s="31"/>
      <c r="T18" s="31"/>
      <c r="U18" s="31"/>
      <c r="V18" s="32"/>
      <c r="W18" s="33"/>
      <c r="X18" s="32"/>
      <c r="Y18" s="32"/>
      <c r="Z18" s="32"/>
      <c r="AA18" s="32"/>
      <c r="AB18" s="32"/>
      <c r="AC18" s="98"/>
      <c r="AD18" s="32"/>
      <c r="AE18" s="32"/>
      <c r="AF18" s="32"/>
      <c r="AG18" s="32"/>
      <c r="AH18" s="32"/>
      <c r="AI18" s="32"/>
      <c r="AJ18" s="34"/>
      <c r="AK18" s="34"/>
      <c r="AL18" s="34"/>
      <c r="AM18" s="34"/>
      <c r="AN18" s="34"/>
      <c r="AO18" s="34"/>
      <c r="AP18" s="35"/>
      <c r="AQ18" s="32"/>
      <c r="AR18" s="26"/>
    </row>
    <row r="19" spans="2:44" ht="8.25" customHeight="1" x14ac:dyDescent="0.25">
      <c r="Q19" s="26"/>
      <c r="R19" s="26"/>
      <c r="S19" s="26"/>
      <c r="T19" s="26"/>
      <c r="U19" s="26"/>
      <c r="V19" s="27"/>
      <c r="W19" s="28"/>
      <c r="X19" s="27"/>
      <c r="Y19" s="27"/>
      <c r="Z19" s="27"/>
      <c r="AA19" s="27"/>
      <c r="AB19" s="27"/>
      <c r="AC19" s="97"/>
      <c r="AD19" s="27"/>
      <c r="AE19" s="27"/>
      <c r="AF19" s="27"/>
      <c r="AG19" s="27"/>
      <c r="AH19" s="27"/>
      <c r="AI19" s="27"/>
      <c r="AJ19" s="29"/>
      <c r="AK19" s="29"/>
      <c r="AL19" s="29"/>
      <c r="AM19" s="29"/>
      <c r="AN19" s="29"/>
      <c r="AO19" s="29"/>
      <c r="AP19" s="30"/>
      <c r="AQ19" s="27"/>
      <c r="AR19" s="26"/>
    </row>
    <row r="22" spans="2:44" ht="15.45" customHeight="1" x14ac:dyDescent="0.25">
      <c r="F22" s="24"/>
      <c r="H22" s="25"/>
      <c r="I22" s="25"/>
      <c r="J22" s="25"/>
      <c r="K22" s="25"/>
    </row>
    <row r="23" spans="2:44" ht="8.25" customHeight="1" x14ac:dyDescent="0.25">
      <c r="B23" s="27"/>
      <c r="C23" s="27"/>
      <c r="D23" s="27"/>
      <c r="E23" s="27"/>
      <c r="F23" s="27"/>
      <c r="G23" s="29"/>
      <c r="H23" s="27"/>
      <c r="I23" s="26"/>
      <c r="J23" s="26"/>
      <c r="K23" s="26"/>
      <c r="L23" s="26"/>
    </row>
    <row r="24" spans="2:44" ht="8.25" customHeight="1" x14ac:dyDescent="0.25">
      <c r="B24" s="27"/>
      <c r="C24" s="32"/>
      <c r="D24" s="32" t="s">
        <v>97</v>
      </c>
      <c r="E24" s="32"/>
      <c r="F24" s="32"/>
      <c r="G24" s="34"/>
      <c r="H24" s="32"/>
      <c r="I24" s="31"/>
      <c r="J24" s="31"/>
      <c r="K24" s="31"/>
      <c r="L24" s="26"/>
    </row>
    <row r="25" spans="2:44" ht="20.399999999999999" x14ac:dyDescent="0.25">
      <c r="B25" s="53"/>
      <c r="C25" s="54"/>
      <c r="D25" s="55" t="s">
        <v>39</v>
      </c>
      <c r="E25" s="55" t="s">
        <v>2</v>
      </c>
      <c r="F25" s="55" t="s">
        <v>40</v>
      </c>
      <c r="G25" s="55" t="s">
        <v>41</v>
      </c>
      <c r="H25" s="55" t="s">
        <v>42</v>
      </c>
      <c r="I25" s="55" t="s">
        <v>43</v>
      </c>
      <c r="J25" s="56" t="s">
        <v>44</v>
      </c>
      <c r="K25" s="57"/>
      <c r="L25" s="58"/>
    </row>
    <row r="26" spans="2:44" ht="12.9" customHeight="1" x14ac:dyDescent="0.25">
      <c r="B26" s="59"/>
      <c r="C26" s="60"/>
      <c r="D26" s="61">
        <v>1</v>
      </c>
      <c r="E26" s="62" t="str">
        <f>U5</f>
        <v>Andrew Newton</v>
      </c>
      <c r="F26" s="77">
        <f t="shared" ref="F26:F37" si="4">O5</f>
        <v>80</v>
      </c>
      <c r="G26" s="77">
        <f t="shared" ref="G26:G37" si="5">AO5+AP5</f>
        <v>5</v>
      </c>
      <c r="H26" s="77">
        <f t="shared" ref="H26:H37" si="6">COUNTIF(V5:AH5,"&lt;&gt;"&amp;"")-COUNTIF(V5:AH5,"=0")</f>
        <v>8</v>
      </c>
      <c r="I26" s="82">
        <f t="shared" ref="I26:I37" ca="1" si="7">T5</f>
        <v>80</v>
      </c>
      <c r="J26" s="87">
        <f t="shared" ref="J26:J37" ca="1" si="8">S5</f>
        <v>85</v>
      </c>
      <c r="K26" s="63"/>
      <c r="L26" s="64"/>
    </row>
    <row r="27" spans="2:44" ht="12.9" customHeight="1" x14ac:dyDescent="0.25">
      <c r="B27" s="59"/>
      <c r="C27" s="60"/>
      <c r="D27" s="65">
        <v>2</v>
      </c>
      <c r="E27" s="62" t="str">
        <f t="shared" ref="E27:E37" si="9">U6</f>
        <v>Mark Emmett</v>
      </c>
      <c r="F27" s="77">
        <f t="shared" si="4"/>
        <v>82</v>
      </c>
      <c r="G27" s="77">
        <f t="shared" si="5"/>
        <v>10</v>
      </c>
      <c r="H27" s="77">
        <f t="shared" si="6"/>
        <v>9</v>
      </c>
      <c r="I27" s="82">
        <f t="shared" ca="1" si="7"/>
        <v>74</v>
      </c>
      <c r="J27" s="87">
        <f t="shared" ca="1" si="8"/>
        <v>84</v>
      </c>
      <c r="K27" s="63"/>
      <c r="L27" s="64"/>
    </row>
    <row r="28" spans="2:44" ht="12.9" customHeight="1" x14ac:dyDescent="0.25">
      <c r="B28" s="59"/>
      <c r="C28" s="60"/>
      <c r="D28" s="65">
        <v>3</v>
      </c>
      <c r="E28" s="62" t="str">
        <f t="shared" si="9"/>
        <v>Berwyn Prichard-Jones</v>
      </c>
      <c r="F28" s="77">
        <f t="shared" si="4"/>
        <v>60</v>
      </c>
      <c r="G28" s="77">
        <f t="shared" si="5"/>
        <v>5</v>
      </c>
      <c r="H28" s="77">
        <f t="shared" si="6"/>
        <v>8</v>
      </c>
      <c r="I28" s="82">
        <f t="shared" ca="1" si="7"/>
        <v>60</v>
      </c>
      <c r="J28" s="87">
        <f t="shared" ca="1" si="8"/>
        <v>65</v>
      </c>
      <c r="K28" s="63"/>
      <c r="L28" s="64"/>
    </row>
    <row r="29" spans="2:44" ht="12.9" customHeight="1" x14ac:dyDescent="0.25">
      <c r="B29" s="59"/>
      <c r="C29" s="60"/>
      <c r="D29" s="65">
        <v>4</v>
      </c>
      <c r="E29" s="62" t="str">
        <f t="shared" si="9"/>
        <v>Damian Stanley</v>
      </c>
      <c r="F29" s="77">
        <f t="shared" si="4"/>
        <v>53</v>
      </c>
      <c r="G29" s="77">
        <f t="shared" si="5"/>
        <v>5</v>
      </c>
      <c r="H29" s="77">
        <f t="shared" si="6"/>
        <v>6</v>
      </c>
      <c r="I29" s="82">
        <f t="shared" ca="1" si="7"/>
        <v>53</v>
      </c>
      <c r="J29" s="87">
        <f t="shared" ca="1" si="8"/>
        <v>58</v>
      </c>
      <c r="K29" s="63"/>
      <c r="L29" s="64"/>
    </row>
    <row r="30" spans="2:44" ht="12.9" customHeight="1" x14ac:dyDescent="0.25">
      <c r="B30" s="59"/>
      <c r="C30" s="60"/>
      <c r="D30" s="65">
        <v>5</v>
      </c>
      <c r="E30" s="62" t="str">
        <f t="shared" si="9"/>
        <v>John Gulliver</v>
      </c>
      <c r="F30" s="77">
        <f t="shared" si="4"/>
        <v>47</v>
      </c>
      <c r="G30" s="77">
        <f t="shared" si="5"/>
        <v>10</v>
      </c>
      <c r="H30" s="77">
        <f t="shared" si="6"/>
        <v>6</v>
      </c>
      <c r="I30" s="82">
        <f t="shared" ca="1" si="7"/>
        <v>47</v>
      </c>
      <c r="J30" s="87">
        <f t="shared" ca="1" si="8"/>
        <v>57</v>
      </c>
      <c r="K30" s="63"/>
      <c r="L30" s="64"/>
    </row>
    <row r="31" spans="2:44" ht="12.9" customHeight="1" x14ac:dyDescent="0.25">
      <c r="B31" s="59"/>
      <c r="C31" s="60"/>
      <c r="D31" s="65">
        <v>6</v>
      </c>
      <c r="E31" s="62" t="str">
        <f t="shared" si="9"/>
        <v>Darren Readman</v>
      </c>
      <c r="F31" s="77">
        <f t="shared" si="4"/>
        <v>31</v>
      </c>
      <c r="G31" s="77">
        <f t="shared" si="5"/>
        <v>5</v>
      </c>
      <c r="H31" s="77">
        <f t="shared" si="6"/>
        <v>4</v>
      </c>
      <c r="I31" s="82">
        <f t="shared" ca="1" si="7"/>
        <v>31</v>
      </c>
      <c r="J31" s="87">
        <f t="shared" ca="1" si="8"/>
        <v>36</v>
      </c>
      <c r="K31" s="63"/>
      <c r="L31" s="64"/>
    </row>
    <row r="32" spans="2:44" ht="12.9" customHeight="1" x14ac:dyDescent="0.25">
      <c r="B32" s="59"/>
      <c r="C32" s="60"/>
      <c r="D32" s="65"/>
      <c r="E32" s="62" t="str">
        <f t="shared" si="9"/>
        <v>Charlie Pughe</v>
      </c>
      <c r="F32" s="77">
        <f t="shared" si="4"/>
        <v>0</v>
      </c>
      <c r="G32" s="77">
        <f t="shared" si="5"/>
        <v>0</v>
      </c>
      <c r="H32" s="77">
        <f t="shared" si="6"/>
        <v>0</v>
      </c>
      <c r="I32" s="82">
        <f t="shared" ca="1" si="7"/>
        <v>0</v>
      </c>
      <c r="J32" s="87">
        <f t="shared" ca="1" si="8"/>
        <v>0</v>
      </c>
      <c r="K32" s="63"/>
      <c r="L32" s="64"/>
    </row>
    <row r="33" spans="2:12" ht="12.9" customHeight="1" x14ac:dyDescent="0.25">
      <c r="B33" s="59"/>
      <c r="C33" s="60"/>
      <c r="D33" s="65"/>
      <c r="E33" s="62" t="str">
        <f t="shared" si="9"/>
        <v>Oliver Newell</v>
      </c>
      <c r="F33" s="77">
        <f t="shared" si="4"/>
        <v>0</v>
      </c>
      <c r="G33" s="77">
        <f t="shared" si="5"/>
        <v>0</v>
      </c>
      <c r="H33" s="77">
        <f t="shared" si="6"/>
        <v>0</v>
      </c>
      <c r="I33" s="82">
        <f t="shared" ca="1" si="7"/>
        <v>0</v>
      </c>
      <c r="J33" s="87">
        <f t="shared" ca="1" si="8"/>
        <v>0</v>
      </c>
      <c r="K33" s="63"/>
      <c r="L33" s="64"/>
    </row>
    <row r="34" spans="2:12" ht="12.9" customHeight="1" x14ac:dyDescent="0.25">
      <c r="B34" s="59"/>
      <c r="C34" s="60"/>
      <c r="D34" s="65"/>
      <c r="E34" s="62" t="str">
        <f t="shared" si="9"/>
        <v>Peter Neal</v>
      </c>
      <c r="F34" s="77">
        <f t="shared" si="4"/>
        <v>0</v>
      </c>
      <c r="G34" s="77">
        <f t="shared" si="5"/>
        <v>0</v>
      </c>
      <c r="H34" s="77">
        <f t="shared" si="6"/>
        <v>0</v>
      </c>
      <c r="I34" s="82">
        <f t="shared" ca="1" si="7"/>
        <v>0</v>
      </c>
      <c r="J34" s="87">
        <f t="shared" ca="1" si="8"/>
        <v>0</v>
      </c>
      <c r="K34" s="63"/>
      <c r="L34" s="64"/>
    </row>
    <row r="35" spans="2:12" ht="12.9" customHeight="1" x14ac:dyDescent="0.25">
      <c r="B35" s="59"/>
      <c r="C35" s="60"/>
      <c r="D35" s="65"/>
      <c r="E35" s="62" t="str">
        <f t="shared" si="9"/>
        <v>Adam Scragg</v>
      </c>
      <c r="F35" s="77">
        <f t="shared" si="4"/>
        <v>0</v>
      </c>
      <c r="G35" s="77">
        <f t="shared" si="5"/>
        <v>0</v>
      </c>
      <c r="H35" s="77">
        <f t="shared" si="6"/>
        <v>0</v>
      </c>
      <c r="I35" s="82">
        <f t="shared" ca="1" si="7"/>
        <v>0</v>
      </c>
      <c r="J35" s="87">
        <f t="shared" ca="1" si="8"/>
        <v>0</v>
      </c>
      <c r="K35" s="63"/>
      <c r="L35" s="64"/>
    </row>
    <row r="36" spans="2:12" ht="12.9" customHeight="1" x14ac:dyDescent="0.25">
      <c r="B36" s="59"/>
      <c r="C36" s="60"/>
      <c r="D36" s="65"/>
      <c r="E36" s="62" t="str">
        <f t="shared" si="9"/>
        <v>John Stembridge King</v>
      </c>
      <c r="F36" s="77">
        <f t="shared" si="4"/>
        <v>0</v>
      </c>
      <c r="G36" s="77">
        <f t="shared" si="5"/>
        <v>0</v>
      </c>
      <c r="H36" s="77">
        <f t="shared" si="6"/>
        <v>0</v>
      </c>
      <c r="I36" s="82">
        <f t="shared" ca="1" si="7"/>
        <v>0</v>
      </c>
      <c r="J36" s="87">
        <f t="shared" ca="1" si="8"/>
        <v>0</v>
      </c>
      <c r="K36" s="63"/>
      <c r="L36" s="64"/>
    </row>
    <row r="37" spans="2:12" ht="12.9" customHeight="1" x14ac:dyDescent="0.25">
      <c r="B37" s="59"/>
      <c r="C37" s="60"/>
      <c r="D37" s="65"/>
      <c r="E37" s="62" t="str">
        <f t="shared" si="9"/>
        <v>Joseph Lynch</v>
      </c>
      <c r="F37" s="77">
        <f t="shared" si="4"/>
        <v>0</v>
      </c>
      <c r="G37" s="77">
        <f t="shared" si="5"/>
        <v>0</v>
      </c>
      <c r="H37" s="77">
        <f t="shared" si="6"/>
        <v>0</v>
      </c>
      <c r="I37" s="82">
        <f t="shared" ca="1" si="7"/>
        <v>0</v>
      </c>
      <c r="J37" s="87">
        <f t="shared" ca="1" si="8"/>
        <v>0</v>
      </c>
      <c r="K37" s="63"/>
      <c r="L37" s="64"/>
    </row>
    <row r="38" spans="2:12" ht="6.75" customHeight="1" x14ac:dyDescent="0.25">
      <c r="B38" s="27"/>
      <c r="C38" s="32"/>
      <c r="D38" s="32"/>
      <c r="E38" s="32"/>
      <c r="F38" s="32"/>
      <c r="G38" s="34"/>
      <c r="H38" s="32"/>
      <c r="I38" s="31"/>
      <c r="J38" s="31"/>
      <c r="K38" s="31"/>
      <c r="L38" s="26"/>
    </row>
    <row r="39" spans="2:12" ht="7.2" customHeight="1" x14ac:dyDescent="0.25">
      <c r="B39" s="27"/>
      <c r="C39" s="27"/>
      <c r="D39" s="27"/>
      <c r="E39" s="27"/>
      <c r="F39" s="27"/>
      <c r="G39" s="29"/>
      <c r="H39" s="27"/>
      <c r="I39" s="26"/>
      <c r="J39" s="26"/>
      <c r="K39" s="26"/>
      <c r="L39" s="26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9B7C80-D4C8-4D02-A90A-DB6F274A46F8}">
  <dimension ref="B1:AR47"/>
  <sheetViews>
    <sheetView topLeftCell="A13" workbookViewId="0">
      <selection activeCell="D30" sqref="D30:J42"/>
    </sheetView>
  </sheetViews>
  <sheetFormatPr defaultRowHeight="13.2" x14ac:dyDescent="0.25"/>
  <cols>
    <col min="1" max="1" width="2.21875" customWidth="1"/>
    <col min="2" max="3" width="1.5546875" customWidth="1"/>
    <col min="4" max="4" width="8.77734375" customWidth="1"/>
    <col min="5" max="5" width="18.21875" customWidth="1"/>
    <col min="6" max="6" width="20.21875" customWidth="1"/>
    <col min="11" max="12" width="1.5546875" customWidth="1"/>
    <col min="17" max="18" width="1.5546875" customWidth="1"/>
    <col min="21" max="21" width="21.88671875" customWidth="1"/>
    <col min="22" max="42" width="3.109375" customWidth="1"/>
    <col min="43" max="44" width="1.5546875" customWidth="1"/>
  </cols>
  <sheetData>
    <row r="1" spans="15:44" ht="12.9" customHeight="1" x14ac:dyDescent="0.25"/>
    <row r="2" spans="15:44" ht="8.25" customHeight="1" x14ac:dyDescent="0.25">
      <c r="Q2" s="26"/>
      <c r="R2" s="26"/>
      <c r="S2" s="26"/>
      <c r="T2" s="26"/>
      <c r="U2" s="26"/>
      <c r="V2" s="27"/>
      <c r="W2" s="28"/>
      <c r="X2" s="27"/>
      <c r="Y2" s="27"/>
      <c r="Z2" s="27"/>
      <c r="AA2" s="27"/>
      <c r="AB2" s="29"/>
      <c r="AC2" s="29"/>
      <c r="AD2" s="29"/>
      <c r="AE2" s="29"/>
      <c r="AF2" s="29"/>
      <c r="AG2" s="29"/>
      <c r="AH2" s="29"/>
      <c r="AI2" s="27"/>
      <c r="AJ2" s="29"/>
      <c r="AK2" s="29"/>
      <c r="AL2" s="29"/>
      <c r="AM2" s="29"/>
      <c r="AN2" s="29"/>
      <c r="AO2" s="29"/>
      <c r="AP2" s="30"/>
      <c r="AQ2" s="27"/>
      <c r="AR2" s="27"/>
    </row>
    <row r="3" spans="15:44" ht="8.25" customHeight="1" x14ac:dyDescent="0.25">
      <c r="Q3" s="26"/>
      <c r="R3" s="31"/>
      <c r="S3" s="31"/>
      <c r="T3" s="31"/>
      <c r="U3" s="31"/>
      <c r="V3" s="32"/>
      <c r="W3" s="33"/>
      <c r="X3" s="32"/>
      <c r="Y3" s="32"/>
      <c r="Z3" s="32"/>
      <c r="AA3" s="32"/>
      <c r="AB3" s="34"/>
      <c r="AC3" s="34"/>
      <c r="AD3" s="34"/>
      <c r="AE3" s="34"/>
      <c r="AF3" s="34"/>
      <c r="AG3" s="34"/>
      <c r="AH3" s="34"/>
      <c r="AI3" s="32"/>
      <c r="AJ3" s="34"/>
      <c r="AK3" s="34"/>
      <c r="AL3" s="34"/>
      <c r="AM3" s="34"/>
      <c r="AN3" s="34"/>
      <c r="AO3" s="34"/>
      <c r="AP3" s="35"/>
      <c r="AQ3" s="32"/>
      <c r="AR3" s="27"/>
    </row>
    <row r="4" spans="15:44" ht="139.5" customHeight="1" x14ac:dyDescent="0.25">
      <c r="O4" t="s">
        <v>49</v>
      </c>
      <c r="Q4" s="36"/>
      <c r="R4" s="37"/>
      <c r="S4" s="83" t="s">
        <v>44</v>
      </c>
      <c r="T4" s="83" t="s">
        <v>82</v>
      </c>
      <c r="U4" s="38"/>
      <c r="V4" s="39" t="s">
        <v>45</v>
      </c>
      <c r="W4" s="39" t="s">
        <v>94</v>
      </c>
      <c r="X4" s="39" t="s">
        <v>95</v>
      </c>
      <c r="Y4" s="39" t="s">
        <v>114</v>
      </c>
      <c r="Z4" s="39" t="s">
        <v>120</v>
      </c>
      <c r="AA4" s="39" t="s">
        <v>124</v>
      </c>
      <c r="AB4" s="39" t="s">
        <v>133</v>
      </c>
      <c r="AC4" s="39" t="s">
        <v>138</v>
      </c>
      <c r="AD4" s="39" t="s">
        <v>80</v>
      </c>
      <c r="AE4" s="39" t="s">
        <v>152</v>
      </c>
      <c r="AF4" s="39" t="s">
        <v>161</v>
      </c>
      <c r="AG4" s="39" t="s">
        <v>169</v>
      </c>
      <c r="AH4" s="39"/>
      <c r="AI4" s="39"/>
      <c r="AJ4" s="40" t="s">
        <v>32</v>
      </c>
      <c r="AK4" s="40" t="s">
        <v>33</v>
      </c>
      <c r="AL4" s="40" t="s">
        <v>34</v>
      </c>
      <c r="AM4" s="40" t="s">
        <v>35</v>
      </c>
      <c r="AN4" s="40" t="s">
        <v>36</v>
      </c>
      <c r="AO4" s="40" t="s">
        <v>37</v>
      </c>
      <c r="AP4" s="40" t="s">
        <v>38</v>
      </c>
      <c r="AQ4" s="41"/>
      <c r="AR4" s="42"/>
    </row>
    <row r="5" spans="15:44" ht="12.9" customHeight="1" x14ac:dyDescent="0.25">
      <c r="O5">
        <f t="shared" ref="O5:O23" si="0">SUM(V5:AH5)</f>
        <v>74</v>
      </c>
      <c r="Q5" s="43"/>
      <c r="R5" s="44"/>
      <c r="S5" s="88">
        <f t="shared" ref="S5:S23" ca="1" si="1">T5+AO5+AP5</f>
        <v>89</v>
      </c>
      <c r="T5" s="81">
        <f t="array" aca="1" ref="T5" ca="1">SUM(LARGE(V5:AH5,ROW(INDIRECT("1:8"))))</f>
        <v>74</v>
      </c>
      <c r="U5" s="48" t="s">
        <v>83</v>
      </c>
      <c r="V5" s="47">
        <v>8</v>
      </c>
      <c r="W5" s="47">
        <v>8</v>
      </c>
      <c r="X5" s="47">
        <v>0</v>
      </c>
      <c r="Y5" s="47">
        <v>9</v>
      </c>
      <c r="Z5" s="47">
        <v>10</v>
      </c>
      <c r="AA5" s="47">
        <v>10</v>
      </c>
      <c r="AB5" s="47">
        <v>9</v>
      </c>
      <c r="AC5" s="47">
        <v>0</v>
      </c>
      <c r="AD5" s="47">
        <v>10</v>
      </c>
      <c r="AE5" s="47">
        <v>0</v>
      </c>
      <c r="AF5" s="47">
        <v>10</v>
      </c>
      <c r="AG5" s="47">
        <v>0</v>
      </c>
      <c r="AH5" s="103">
        <v>0</v>
      </c>
      <c r="AI5" s="47"/>
      <c r="AJ5" s="50"/>
      <c r="AK5" s="50"/>
      <c r="AL5" s="50">
        <v>5</v>
      </c>
      <c r="AM5" s="50"/>
      <c r="AN5" s="50">
        <v>5</v>
      </c>
      <c r="AO5" s="85">
        <f t="shared" ref="AO5:AO15" si="2">SUM(AJ5:AN5)</f>
        <v>10</v>
      </c>
      <c r="AP5" s="50">
        <v>5</v>
      </c>
      <c r="AQ5" s="32"/>
      <c r="AR5" s="27"/>
    </row>
    <row r="6" spans="15:44" ht="12.9" customHeight="1" x14ac:dyDescent="0.25">
      <c r="O6">
        <f t="shared" si="0"/>
        <v>55</v>
      </c>
      <c r="Q6" s="43"/>
      <c r="R6" s="44"/>
      <c r="S6" s="88">
        <f t="shared" ca="1" si="1"/>
        <v>60</v>
      </c>
      <c r="T6" s="81">
        <f t="array" aca="1" ref="T6" ca="1">SUM(LARGE(V6:AH6,ROW(INDIRECT("1:8"))))</f>
        <v>55</v>
      </c>
      <c r="U6" s="48" t="s">
        <v>90</v>
      </c>
      <c r="V6" s="47">
        <v>7</v>
      </c>
      <c r="W6" s="47">
        <v>0</v>
      </c>
      <c r="X6" s="47">
        <v>10</v>
      </c>
      <c r="Y6" s="47">
        <v>0</v>
      </c>
      <c r="Z6" s="47">
        <v>0</v>
      </c>
      <c r="AA6" s="47">
        <v>9</v>
      </c>
      <c r="AB6" s="47">
        <v>0</v>
      </c>
      <c r="AC6" s="47">
        <v>9</v>
      </c>
      <c r="AD6" s="47">
        <v>0</v>
      </c>
      <c r="AE6" s="47">
        <v>10</v>
      </c>
      <c r="AF6" s="47">
        <v>0</v>
      </c>
      <c r="AG6" s="47">
        <v>10</v>
      </c>
      <c r="AH6" s="103">
        <v>0</v>
      </c>
      <c r="AI6" s="47"/>
      <c r="AJ6" s="50"/>
      <c r="AK6" s="50"/>
      <c r="AL6" s="50">
        <v>5</v>
      </c>
      <c r="AM6" s="50"/>
      <c r="AN6" s="50"/>
      <c r="AO6" s="85">
        <f t="shared" si="2"/>
        <v>5</v>
      </c>
      <c r="AP6" s="50"/>
      <c r="AQ6" s="32"/>
      <c r="AR6" s="27"/>
    </row>
    <row r="7" spans="15:44" ht="12.9" customHeight="1" x14ac:dyDescent="0.25">
      <c r="O7">
        <f t="shared" si="0"/>
        <v>48</v>
      </c>
      <c r="Q7" s="43"/>
      <c r="R7" s="44"/>
      <c r="S7" s="88">
        <f t="shared" ca="1" si="1"/>
        <v>53</v>
      </c>
      <c r="T7" s="81">
        <f t="array" aca="1" ref="T7" ca="1">SUM(LARGE(V7:AH7,ROW(INDIRECT("1:8"))))</f>
        <v>48</v>
      </c>
      <c r="U7" s="48" t="s">
        <v>70</v>
      </c>
      <c r="V7" s="47">
        <v>6</v>
      </c>
      <c r="W7" s="47">
        <v>7</v>
      </c>
      <c r="X7" s="47">
        <v>9</v>
      </c>
      <c r="Y7" s="47">
        <v>8</v>
      </c>
      <c r="Z7" s="47">
        <v>9</v>
      </c>
      <c r="AA7" s="47">
        <v>0</v>
      </c>
      <c r="AB7" s="47">
        <v>0</v>
      </c>
      <c r="AC7" s="47">
        <v>0</v>
      </c>
      <c r="AD7" s="47">
        <v>0</v>
      </c>
      <c r="AE7" s="47">
        <v>0</v>
      </c>
      <c r="AF7" s="47">
        <v>9</v>
      </c>
      <c r="AG7" s="47">
        <v>0</v>
      </c>
      <c r="AH7" s="103">
        <v>0</v>
      </c>
      <c r="AI7" s="47"/>
      <c r="AJ7" s="50"/>
      <c r="AK7" s="50"/>
      <c r="AL7" s="50">
        <v>5</v>
      </c>
      <c r="AM7" s="50"/>
      <c r="AN7" s="50"/>
      <c r="AO7" s="85">
        <f t="shared" si="2"/>
        <v>5</v>
      </c>
      <c r="AP7" s="50"/>
      <c r="AQ7" s="32"/>
      <c r="AR7" s="27"/>
    </row>
    <row r="8" spans="15:44" ht="12.9" customHeight="1" x14ac:dyDescent="0.25">
      <c r="O8">
        <f t="shared" si="0"/>
        <v>29</v>
      </c>
      <c r="Q8" s="43"/>
      <c r="R8" s="44"/>
      <c r="S8" s="88">
        <f t="shared" ca="1" si="1"/>
        <v>34</v>
      </c>
      <c r="T8" s="81">
        <f t="array" aca="1" ref="T8" ca="1">SUM(LARGE(V8:AH8,ROW(INDIRECT("1:8"))))</f>
        <v>29</v>
      </c>
      <c r="U8" s="48" t="s">
        <v>75</v>
      </c>
      <c r="V8" s="47">
        <v>0</v>
      </c>
      <c r="W8" s="47">
        <v>9</v>
      </c>
      <c r="X8" s="47">
        <v>0</v>
      </c>
      <c r="Y8" s="47">
        <v>10</v>
      </c>
      <c r="Z8" s="47">
        <v>0</v>
      </c>
      <c r="AA8" s="47">
        <v>0</v>
      </c>
      <c r="AB8" s="47">
        <v>10</v>
      </c>
      <c r="AC8" s="47">
        <v>0</v>
      </c>
      <c r="AD8" s="47">
        <v>0</v>
      </c>
      <c r="AE8" s="47">
        <v>0</v>
      </c>
      <c r="AF8" s="47">
        <v>0</v>
      </c>
      <c r="AG8" s="47">
        <v>0</v>
      </c>
      <c r="AH8" s="103">
        <v>0</v>
      </c>
      <c r="AI8" s="47"/>
      <c r="AJ8" s="50"/>
      <c r="AK8" s="50"/>
      <c r="AL8" s="50"/>
      <c r="AM8" s="50"/>
      <c r="AN8" s="50">
        <v>5</v>
      </c>
      <c r="AO8" s="85">
        <f t="shared" si="2"/>
        <v>5</v>
      </c>
      <c r="AP8" s="50"/>
      <c r="AQ8" s="32"/>
      <c r="AR8" s="27"/>
    </row>
    <row r="9" spans="15:44" ht="12.9" customHeight="1" x14ac:dyDescent="0.25">
      <c r="O9">
        <f t="shared" si="0"/>
        <v>19</v>
      </c>
      <c r="Q9" s="43"/>
      <c r="R9" s="44"/>
      <c r="S9" s="88">
        <f t="shared" ca="1" si="1"/>
        <v>24</v>
      </c>
      <c r="T9" s="81">
        <f t="array" aca="1" ref="T9" ca="1">SUM(LARGE(V9:AH9,ROW(INDIRECT("1:8"))))</f>
        <v>19</v>
      </c>
      <c r="U9" s="51" t="s">
        <v>48</v>
      </c>
      <c r="V9" s="47">
        <v>9</v>
      </c>
      <c r="W9" s="47">
        <v>10</v>
      </c>
      <c r="X9" s="47">
        <v>0</v>
      </c>
      <c r="Y9" s="47">
        <v>0</v>
      </c>
      <c r="Z9" s="47">
        <v>0</v>
      </c>
      <c r="AA9" s="47">
        <v>0</v>
      </c>
      <c r="AB9" s="47">
        <v>0</v>
      </c>
      <c r="AC9" s="47">
        <v>0</v>
      </c>
      <c r="AD9" s="47">
        <v>0</v>
      </c>
      <c r="AE9" s="47">
        <v>0</v>
      </c>
      <c r="AF9" s="47">
        <v>0</v>
      </c>
      <c r="AG9" s="47">
        <v>0</v>
      </c>
      <c r="AH9" s="103">
        <v>0</v>
      </c>
      <c r="AI9" s="47"/>
      <c r="AJ9" s="50"/>
      <c r="AK9" s="50"/>
      <c r="AL9" s="50"/>
      <c r="AM9" s="50"/>
      <c r="AN9" s="50">
        <v>5</v>
      </c>
      <c r="AO9" s="85">
        <f t="shared" si="2"/>
        <v>5</v>
      </c>
      <c r="AP9" s="50"/>
      <c r="AQ9" s="32"/>
      <c r="AR9" s="27"/>
    </row>
    <row r="10" spans="15:44" ht="12.9" customHeight="1" x14ac:dyDescent="0.25">
      <c r="O10">
        <f t="shared" si="0"/>
        <v>15</v>
      </c>
      <c r="Q10" s="43"/>
      <c r="R10" s="44"/>
      <c r="S10" s="88">
        <f t="shared" ca="1" si="1"/>
        <v>20</v>
      </c>
      <c r="T10" s="81">
        <f t="array" aca="1" ref="T10" ca="1">SUM(LARGE(V10:AH10,ROW(INDIRECT("1:8"))))</f>
        <v>15</v>
      </c>
      <c r="U10" s="48" t="s">
        <v>47</v>
      </c>
      <c r="V10" s="47">
        <v>0</v>
      </c>
      <c r="W10" s="47">
        <v>6</v>
      </c>
      <c r="X10" s="47">
        <v>0</v>
      </c>
      <c r="Y10" s="47">
        <v>0</v>
      </c>
      <c r="Z10" s="47">
        <v>0</v>
      </c>
      <c r="AA10" s="47">
        <v>0</v>
      </c>
      <c r="AB10" s="47">
        <v>0</v>
      </c>
      <c r="AC10" s="47">
        <v>0</v>
      </c>
      <c r="AD10" s="47">
        <v>0</v>
      </c>
      <c r="AE10" s="47">
        <v>0</v>
      </c>
      <c r="AF10" s="47">
        <v>0</v>
      </c>
      <c r="AG10" s="47">
        <v>9</v>
      </c>
      <c r="AH10" s="103">
        <v>0</v>
      </c>
      <c r="AI10" s="52"/>
      <c r="AJ10" s="50"/>
      <c r="AK10" s="50"/>
      <c r="AL10" s="50">
        <v>5</v>
      </c>
      <c r="AM10" s="50"/>
      <c r="AN10" s="50"/>
      <c r="AO10" s="85">
        <f t="shared" si="2"/>
        <v>5</v>
      </c>
      <c r="AP10" s="50"/>
      <c r="AQ10" s="32"/>
      <c r="AR10" s="27"/>
    </row>
    <row r="11" spans="15:44" ht="12.9" customHeight="1" x14ac:dyDescent="0.25">
      <c r="O11">
        <f t="shared" si="0"/>
        <v>10</v>
      </c>
      <c r="Q11" s="43"/>
      <c r="R11" s="44"/>
      <c r="S11" s="88">
        <f t="shared" ca="1" si="1"/>
        <v>10</v>
      </c>
      <c r="T11" s="81">
        <f t="array" aca="1" ref="T11" ca="1">SUM(LARGE(V11:AH11,ROW(INDIRECT("1:8"))))</f>
        <v>10</v>
      </c>
      <c r="U11" s="51" t="s">
        <v>89</v>
      </c>
      <c r="V11" s="47">
        <v>10</v>
      </c>
      <c r="W11" s="47">
        <v>0</v>
      </c>
      <c r="X11" s="47">
        <v>0</v>
      </c>
      <c r="Y11" s="47">
        <v>0</v>
      </c>
      <c r="Z11" s="47">
        <v>0</v>
      </c>
      <c r="AA11" s="47">
        <v>0</v>
      </c>
      <c r="AB11" s="47">
        <v>0</v>
      </c>
      <c r="AC11" s="47">
        <v>0</v>
      </c>
      <c r="AD11" s="47">
        <v>0</v>
      </c>
      <c r="AE11" s="47">
        <v>0</v>
      </c>
      <c r="AF11" s="47">
        <v>0</v>
      </c>
      <c r="AG11" s="47">
        <v>0</v>
      </c>
      <c r="AH11" s="103">
        <v>0</v>
      </c>
      <c r="AI11" s="47"/>
      <c r="AJ11" s="50"/>
      <c r="AK11" s="50"/>
      <c r="AL11" s="50"/>
      <c r="AM11" s="50"/>
      <c r="AN11" s="50"/>
      <c r="AO11" s="85">
        <f t="shared" si="2"/>
        <v>0</v>
      </c>
      <c r="AP11" s="50"/>
      <c r="AQ11" s="32"/>
      <c r="AR11" s="27"/>
    </row>
    <row r="12" spans="15:44" ht="12.9" customHeight="1" x14ac:dyDescent="0.25">
      <c r="O12">
        <f t="shared" si="0"/>
        <v>10</v>
      </c>
      <c r="Q12" s="43"/>
      <c r="R12" s="44"/>
      <c r="S12" s="88">
        <f t="shared" ca="1" si="1"/>
        <v>10</v>
      </c>
      <c r="T12" s="81">
        <f t="array" aca="1" ref="T12" ca="1">SUM(LARGE(V12:AH12,ROW(INDIRECT("1:8"))))</f>
        <v>10</v>
      </c>
      <c r="U12" s="48" t="s">
        <v>137</v>
      </c>
      <c r="V12" s="47">
        <v>0</v>
      </c>
      <c r="W12" s="47">
        <v>0</v>
      </c>
      <c r="X12" s="47">
        <v>0</v>
      </c>
      <c r="Y12" s="47">
        <v>0</v>
      </c>
      <c r="Z12" s="47">
        <v>0</v>
      </c>
      <c r="AA12" s="47">
        <v>0</v>
      </c>
      <c r="AB12" s="47">
        <v>0</v>
      </c>
      <c r="AC12" s="47">
        <v>10</v>
      </c>
      <c r="AD12" s="47">
        <v>0</v>
      </c>
      <c r="AE12" s="47">
        <v>0</v>
      </c>
      <c r="AF12" s="47">
        <v>0</v>
      </c>
      <c r="AG12" s="47">
        <v>0</v>
      </c>
      <c r="AH12" s="103">
        <v>0</v>
      </c>
      <c r="AI12" s="47"/>
      <c r="AJ12" s="50"/>
      <c r="AK12" s="50"/>
      <c r="AL12" s="50"/>
      <c r="AM12" s="50"/>
      <c r="AN12" s="50"/>
      <c r="AO12" s="85">
        <f t="shared" si="2"/>
        <v>0</v>
      </c>
      <c r="AP12" s="50"/>
      <c r="AQ12" s="32"/>
      <c r="AR12" s="27"/>
    </row>
    <row r="13" spans="15:44" ht="12.9" customHeight="1" x14ac:dyDescent="0.25">
      <c r="O13">
        <f t="shared" si="0"/>
        <v>9</v>
      </c>
      <c r="Q13" s="43"/>
      <c r="R13" s="44"/>
      <c r="S13" s="88">
        <f t="shared" ca="1" si="1"/>
        <v>9</v>
      </c>
      <c r="T13" s="81">
        <f t="array" aca="1" ref="T13" ca="1">SUM(LARGE(V13:AH13,ROW(INDIRECT("1:8"))))</f>
        <v>9</v>
      </c>
      <c r="U13" s="48" t="s">
        <v>148</v>
      </c>
      <c r="V13" s="47">
        <v>0</v>
      </c>
      <c r="W13" s="47">
        <v>0</v>
      </c>
      <c r="X13" s="47">
        <v>0</v>
      </c>
      <c r="Y13" s="47">
        <v>0</v>
      </c>
      <c r="Z13" s="47">
        <v>0</v>
      </c>
      <c r="AA13" s="47">
        <v>0</v>
      </c>
      <c r="AB13" s="47">
        <v>0</v>
      </c>
      <c r="AC13" s="47">
        <v>0</v>
      </c>
      <c r="AD13" s="47">
        <v>0</v>
      </c>
      <c r="AE13" s="47">
        <v>9</v>
      </c>
      <c r="AF13" s="47">
        <v>0</v>
      </c>
      <c r="AG13" s="47">
        <v>0</v>
      </c>
      <c r="AH13" s="103">
        <v>0</v>
      </c>
      <c r="AI13" s="47"/>
      <c r="AJ13" s="50"/>
      <c r="AK13" s="50"/>
      <c r="AL13" s="50"/>
      <c r="AM13" s="50"/>
      <c r="AN13" s="50"/>
      <c r="AO13" s="85">
        <f t="shared" si="2"/>
        <v>0</v>
      </c>
      <c r="AP13" s="50"/>
      <c r="AQ13" s="32"/>
      <c r="AR13" s="27"/>
    </row>
    <row r="14" spans="15:44" ht="12.9" customHeight="1" x14ac:dyDescent="0.25">
      <c r="O14">
        <f t="shared" si="0"/>
        <v>8</v>
      </c>
      <c r="Q14" s="43"/>
      <c r="R14" s="44"/>
      <c r="S14" s="88">
        <f t="shared" ca="1" si="1"/>
        <v>8</v>
      </c>
      <c r="T14" s="81">
        <f t="array" aca="1" ref="T14" ca="1">SUM(LARGE(V14:AH14,ROW(INDIRECT("1:8"))))</f>
        <v>8</v>
      </c>
      <c r="U14" s="48" t="s">
        <v>14</v>
      </c>
      <c r="V14" s="47">
        <v>0</v>
      </c>
      <c r="W14" s="47">
        <v>0</v>
      </c>
      <c r="X14" s="47">
        <v>0</v>
      </c>
      <c r="Y14" s="47">
        <v>0</v>
      </c>
      <c r="Z14" s="47">
        <v>0</v>
      </c>
      <c r="AA14" s="47">
        <v>0</v>
      </c>
      <c r="AB14" s="47">
        <v>0</v>
      </c>
      <c r="AC14" s="47">
        <v>8</v>
      </c>
      <c r="AD14" s="47">
        <v>0</v>
      </c>
      <c r="AE14" s="47">
        <v>0</v>
      </c>
      <c r="AF14" s="47">
        <v>0</v>
      </c>
      <c r="AG14" s="47">
        <v>0</v>
      </c>
      <c r="AH14" s="103">
        <v>0</v>
      </c>
      <c r="AI14" s="47"/>
      <c r="AJ14" s="50"/>
      <c r="AK14" s="50"/>
      <c r="AL14" s="50"/>
      <c r="AM14" s="50"/>
      <c r="AN14" s="50"/>
      <c r="AO14" s="85">
        <f t="shared" si="2"/>
        <v>0</v>
      </c>
      <c r="AP14" s="50"/>
      <c r="AQ14" s="32"/>
      <c r="AR14" s="27"/>
    </row>
    <row r="15" spans="15:44" ht="12.9" customHeight="1" x14ac:dyDescent="0.25">
      <c r="O15">
        <f t="shared" si="0"/>
        <v>7</v>
      </c>
      <c r="Q15" s="43"/>
      <c r="R15" s="44"/>
      <c r="S15" s="88">
        <f t="shared" ca="1" si="1"/>
        <v>7</v>
      </c>
      <c r="T15" s="81">
        <f t="array" aca="1" ref="T15" ca="1">SUM(LARGE(V15:AH15,ROW(INDIRECT("1:8"))))</f>
        <v>7</v>
      </c>
      <c r="U15" s="48" t="s">
        <v>31</v>
      </c>
      <c r="V15" s="47">
        <v>0</v>
      </c>
      <c r="W15" s="47">
        <v>0</v>
      </c>
      <c r="X15" s="47">
        <v>0</v>
      </c>
      <c r="Y15" s="47">
        <v>0</v>
      </c>
      <c r="Z15" s="47">
        <v>0</v>
      </c>
      <c r="AA15" s="47">
        <v>0</v>
      </c>
      <c r="AB15" s="47">
        <v>0</v>
      </c>
      <c r="AC15" s="47">
        <v>7</v>
      </c>
      <c r="AD15" s="47">
        <v>0</v>
      </c>
      <c r="AE15" s="47">
        <v>0</v>
      </c>
      <c r="AF15" s="47">
        <v>0</v>
      </c>
      <c r="AG15" s="47">
        <v>0</v>
      </c>
      <c r="AH15" s="103">
        <v>0</v>
      </c>
      <c r="AI15" s="47"/>
      <c r="AJ15" s="50"/>
      <c r="AK15" s="50"/>
      <c r="AL15" s="50"/>
      <c r="AM15" s="50"/>
      <c r="AN15" s="50"/>
      <c r="AO15" s="85">
        <f t="shared" si="2"/>
        <v>0</v>
      </c>
      <c r="AP15" s="50"/>
      <c r="AQ15" s="32"/>
      <c r="AR15" s="27"/>
    </row>
    <row r="16" spans="15:44" ht="12.9" customHeight="1" x14ac:dyDescent="0.25">
      <c r="O16">
        <f t="shared" si="0"/>
        <v>0</v>
      </c>
      <c r="Q16" s="43"/>
      <c r="R16" s="44"/>
      <c r="S16" s="88">
        <f t="shared" ca="1" si="1"/>
        <v>0</v>
      </c>
      <c r="T16" s="81">
        <f t="array" aca="1" ref="T16" ca="1">SUM(LARGE(V16:AH16,ROW(INDIRECT("1:8"))))</f>
        <v>0</v>
      </c>
      <c r="U16" s="48"/>
      <c r="V16" s="47">
        <v>0</v>
      </c>
      <c r="W16" s="47">
        <v>0</v>
      </c>
      <c r="X16" s="47">
        <v>0</v>
      </c>
      <c r="Y16" s="47">
        <v>0</v>
      </c>
      <c r="Z16" s="47">
        <v>0</v>
      </c>
      <c r="AA16" s="47">
        <v>0</v>
      </c>
      <c r="AB16" s="47">
        <v>0</v>
      </c>
      <c r="AC16" s="47">
        <v>0</v>
      </c>
      <c r="AD16" s="47">
        <v>0</v>
      </c>
      <c r="AE16" s="47">
        <v>0</v>
      </c>
      <c r="AF16" s="47">
        <v>0</v>
      </c>
      <c r="AG16" s="47">
        <v>0</v>
      </c>
      <c r="AH16" s="103">
        <v>0</v>
      </c>
      <c r="AI16" s="47"/>
      <c r="AJ16" s="50"/>
      <c r="AK16" s="50"/>
      <c r="AL16" s="50"/>
      <c r="AM16" s="50"/>
      <c r="AN16" s="50"/>
      <c r="AO16" s="85"/>
      <c r="AP16" s="50"/>
      <c r="AQ16" s="32"/>
      <c r="AR16" s="27"/>
    </row>
    <row r="17" spans="2:44" ht="12.9" customHeight="1" x14ac:dyDescent="0.25">
      <c r="O17">
        <f t="shared" si="0"/>
        <v>0</v>
      </c>
      <c r="Q17" s="43"/>
      <c r="R17" s="44"/>
      <c r="S17" s="88">
        <f t="shared" ca="1" si="1"/>
        <v>0</v>
      </c>
      <c r="T17" s="81">
        <f t="array" aca="1" ref="T17" ca="1">SUM(LARGE(V17:AH17,ROW(INDIRECT("1:8"))))</f>
        <v>0</v>
      </c>
      <c r="U17" s="48"/>
      <c r="V17" s="47">
        <v>0</v>
      </c>
      <c r="W17" s="47">
        <v>0</v>
      </c>
      <c r="X17" s="47">
        <v>0</v>
      </c>
      <c r="Y17" s="47">
        <v>0</v>
      </c>
      <c r="Z17" s="47">
        <v>0</v>
      </c>
      <c r="AA17" s="47">
        <v>0</v>
      </c>
      <c r="AB17" s="47">
        <v>0</v>
      </c>
      <c r="AC17" s="47">
        <v>0</v>
      </c>
      <c r="AD17" s="47">
        <v>0</v>
      </c>
      <c r="AE17" s="47">
        <v>0</v>
      </c>
      <c r="AF17" s="47">
        <v>0</v>
      </c>
      <c r="AG17" s="47">
        <v>0</v>
      </c>
      <c r="AH17" s="103">
        <v>0</v>
      </c>
      <c r="AI17" s="47"/>
      <c r="AJ17" s="50"/>
      <c r="AK17" s="50"/>
      <c r="AL17" s="50"/>
      <c r="AM17" s="50"/>
      <c r="AN17" s="50"/>
      <c r="AO17" s="85"/>
      <c r="AP17" s="50"/>
      <c r="AQ17" s="32"/>
      <c r="AR17" s="27"/>
    </row>
    <row r="18" spans="2:44" ht="12.9" customHeight="1" x14ac:dyDescent="0.25">
      <c r="O18">
        <f t="shared" si="0"/>
        <v>0</v>
      </c>
      <c r="Q18" s="43"/>
      <c r="R18" s="44"/>
      <c r="S18" s="88">
        <f t="shared" ca="1" si="1"/>
        <v>0</v>
      </c>
      <c r="T18" s="81">
        <f t="array" aca="1" ref="T18" ca="1">SUM(LARGE(V18:AH18,ROW(INDIRECT("1:8"))))</f>
        <v>0</v>
      </c>
      <c r="U18" s="48"/>
      <c r="V18" s="47">
        <v>0</v>
      </c>
      <c r="W18" s="47">
        <v>0</v>
      </c>
      <c r="X18" s="47">
        <v>0</v>
      </c>
      <c r="Y18" s="47">
        <v>0</v>
      </c>
      <c r="Z18" s="47">
        <v>0</v>
      </c>
      <c r="AA18" s="47">
        <v>0</v>
      </c>
      <c r="AB18" s="47">
        <v>0</v>
      </c>
      <c r="AC18" s="47">
        <v>0</v>
      </c>
      <c r="AD18" s="47">
        <v>0</v>
      </c>
      <c r="AE18" s="47">
        <v>0</v>
      </c>
      <c r="AF18" s="47">
        <v>0</v>
      </c>
      <c r="AG18" s="47">
        <v>0</v>
      </c>
      <c r="AH18" s="103">
        <v>0</v>
      </c>
      <c r="AI18" s="47"/>
      <c r="AJ18" s="50"/>
      <c r="AK18" s="50"/>
      <c r="AL18" s="50"/>
      <c r="AM18" s="50"/>
      <c r="AN18" s="50"/>
      <c r="AO18" s="85"/>
      <c r="AP18" s="50"/>
      <c r="AQ18" s="32"/>
      <c r="AR18" s="27"/>
    </row>
    <row r="19" spans="2:44" ht="12.9" customHeight="1" x14ac:dyDescent="0.25">
      <c r="O19">
        <f t="shared" si="0"/>
        <v>0</v>
      </c>
      <c r="Q19" s="43"/>
      <c r="R19" s="44"/>
      <c r="S19" s="88">
        <f t="shared" ca="1" si="1"/>
        <v>0</v>
      </c>
      <c r="T19" s="81">
        <f t="array" aca="1" ref="T19" ca="1">SUM(LARGE(V19:AH19,ROW(INDIRECT("1:8"))))</f>
        <v>0</v>
      </c>
      <c r="U19" s="48"/>
      <c r="V19" s="47">
        <v>0</v>
      </c>
      <c r="W19" s="47">
        <v>0</v>
      </c>
      <c r="X19" s="47">
        <v>0</v>
      </c>
      <c r="Y19" s="47">
        <v>0</v>
      </c>
      <c r="Z19" s="47">
        <v>0</v>
      </c>
      <c r="AA19" s="47">
        <v>0</v>
      </c>
      <c r="AB19" s="47">
        <v>0</v>
      </c>
      <c r="AC19" s="47">
        <v>0</v>
      </c>
      <c r="AD19" s="47">
        <v>0</v>
      </c>
      <c r="AE19" s="47">
        <v>0</v>
      </c>
      <c r="AF19" s="47">
        <v>0</v>
      </c>
      <c r="AG19" s="47">
        <v>0</v>
      </c>
      <c r="AH19" s="103">
        <v>0</v>
      </c>
      <c r="AI19" s="47"/>
      <c r="AJ19" s="50"/>
      <c r="AK19" s="50"/>
      <c r="AL19" s="50"/>
      <c r="AM19" s="50"/>
      <c r="AN19" s="50"/>
      <c r="AO19" s="85"/>
      <c r="AP19" s="50"/>
      <c r="AQ19" s="32"/>
      <c r="AR19" s="27"/>
    </row>
    <row r="20" spans="2:44" ht="12.9" customHeight="1" x14ac:dyDescent="0.25">
      <c r="O20">
        <f t="shared" si="0"/>
        <v>0</v>
      </c>
      <c r="Q20" s="43"/>
      <c r="R20" s="44"/>
      <c r="S20" s="88">
        <f t="shared" ca="1" si="1"/>
        <v>0</v>
      </c>
      <c r="T20" s="81">
        <f t="array" aca="1" ref="T20" ca="1">SUM(LARGE(V20:AH20,ROW(INDIRECT("1:8"))))</f>
        <v>0</v>
      </c>
      <c r="U20" s="48"/>
      <c r="V20" s="47">
        <v>0</v>
      </c>
      <c r="W20" s="47">
        <v>0</v>
      </c>
      <c r="X20" s="47">
        <v>0</v>
      </c>
      <c r="Y20" s="47">
        <v>0</v>
      </c>
      <c r="Z20" s="47">
        <v>0</v>
      </c>
      <c r="AA20" s="47">
        <v>0</v>
      </c>
      <c r="AB20" s="47">
        <v>0</v>
      </c>
      <c r="AC20" s="47">
        <v>0</v>
      </c>
      <c r="AD20" s="47">
        <v>0</v>
      </c>
      <c r="AE20" s="47">
        <v>0</v>
      </c>
      <c r="AF20" s="47">
        <v>0</v>
      </c>
      <c r="AG20" s="47">
        <v>0</v>
      </c>
      <c r="AH20" s="103">
        <v>0</v>
      </c>
      <c r="AI20" s="47"/>
      <c r="AJ20" s="50"/>
      <c r="AK20" s="50"/>
      <c r="AL20" s="50"/>
      <c r="AM20" s="50"/>
      <c r="AN20" s="50"/>
      <c r="AO20" s="85"/>
      <c r="AP20" s="50"/>
      <c r="AQ20" s="32"/>
      <c r="AR20" s="27"/>
    </row>
    <row r="21" spans="2:44" ht="12.9" customHeight="1" x14ac:dyDescent="0.25">
      <c r="O21">
        <f t="shared" si="0"/>
        <v>0</v>
      </c>
      <c r="Q21" s="43"/>
      <c r="R21" s="44"/>
      <c r="S21" s="88">
        <f t="shared" ca="1" si="1"/>
        <v>0</v>
      </c>
      <c r="T21" s="81">
        <f t="array" aca="1" ref="T21" ca="1">SUM(LARGE(V21:AH21,ROW(INDIRECT("1:8"))))</f>
        <v>0</v>
      </c>
      <c r="U21" s="48"/>
      <c r="V21" s="47">
        <v>0</v>
      </c>
      <c r="W21" s="47">
        <v>0</v>
      </c>
      <c r="X21" s="47">
        <v>0</v>
      </c>
      <c r="Y21" s="47">
        <v>0</v>
      </c>
      <c r="Z21" s="47">
        <v>0</v>
      </c>
      <c r="AA21" s="47">
        <v>0</v>
      </c>
      <c r="AB21" s="47">
        <v>0</v>
      </c>
      <c r="AC21" s="47">
        <v>0</v>
      </c>
      <c r="AD21" s="47">
        <v>0</v>
      </c>
      <c r="AE21" s="47">
        <v>0</v>
      </c>
      <c r="AF21" s="47">
        <v>0</v>
      </c>
      <c r="AG21" s="47">
        <v>0</v>
      </c>
      <c r="AH21" s="103">
        <v>0</v>
      </c>
      <c r="AI21" s="47"/>
      <c r="AJ21" s="50"/>
      <c r="AK21" s="50"/>
      <c r="AL21" s="50"/>
      <c r="AM21" s="50"/>
      <c r="AN21" s="50"/>
      <c r="AO21" s="85"/>
      <c r="AP21" s="50"/>
      <c r="AQ21" s="32"/>
      <c r="AR21" s="27"/>
    </row>
    <row r="22" spans="2:44" ht="12.9" customHeight="1" x14ac:dyDescent="0.25">
      <c r="O22">
        <f t="shared" si="0"/>
        <v>0</v>
      </c>
      <c r="Q22" s="43"/>
      <c r="R22" s="44"/>
      <c r="S22" s="88">
        <f t="shared" ca="1" si="1"/>
        <v>0</v>
      </c>
      <c r="T22" s="81">
        <f t="array" aca="1" ref="T22" ca="1">SUM(LARGE(V22:AH22,ROW(INDIRECT("1:8"))))</f>
        <v>0</v>
      </c>
      <c r="U22" s="48"/>
      <c r="V22" s="47">
        <v>0</v>
      </c>
      <c r="W22" s="47">
        <v>0</v>
      </c>
      <c r="X22" s="47">
        <v>0</v>
      </c>
      <c r="Y22" s="47">
        <v>0</v>
      </c>
      <c r="Z22" s="47">
        <v>0</v>
      </c>
      <c r="AA22" s="47">
        <v>0</v>
      </c>
      <c r="AB22" s="47">
        <v>0</v>
      </c>
      <c r="AC22" s="47">
        <v>0</v>
      </c>
      <c r="AD22" s="47">
        <v>0</v>
      </c>
      <c r="AE22" s="47">
        <v>0</v>
      </c>
      <c r="AF22" s="47">
        <v>0</v>
      </c>
      <c r="AG22" s="47">
        <v>0</v>
      </c>
      <c r="AH22" s="103">
        <v>0</v>
      </c>
      <c r="AI22" s="47"/>
      <c r="AJ22" s="50"/>
      <c r="AK22" s="50"/>
      <c r="AL22" s="50"/>
      <c r="AM22" s="50"/>
      <c r="AN22" s="50"/>
      <c r="AO22" s="85"/>
      <c r="AP22" s="50"/>
      <c r="AQ22" s="32"/>
      <c r="AR22" s="27"/>
    </row>
    <row r="23" spans="2:44" ht="12.9" customHeight="1" x14ac:dyDescent="0.25">
      <c r="O23">
        <f t="shared" si="0"/>
        <v>0</v>
      </c>
      <c r="Q23" s="43"/>
      <c r="R23" s="44"/>
      <c r="S23" s="88">
        <f t="shared" ca="1" si="1"/>
        <v>0</v>
      </c>
      <c r="T23" s="81">
        <f t="array" aca="1" ref="T23" ca="1">SUM(LARGE(V23:AH23,ROW(INDIRECT("1:8"))))</f>
        <v>0</v>
      </c>
      <c r="U23" s="48"/>
      <c r="V23" s="47">
        <v>0</v>
      </c>
      <c r="W23" s="47">
        <v>0</v>
      </c>
      <c r="X23" s="47">
        <v>0</v>
      </c>
      <c r="Y23" s="47">
        <v>0</v>
      </c>
      <c r="Z23" s="47">
        <v>0</v>
      </c>
      <c r="AA23" s="47">
        <v>0</v>
      </c>
      <c r="AB23" s="47">
        <v>0</v>
      </c>
      <c r="AC23" s="47">
        <v>0</v>
      </c>
      <c r="AD23" s="47">
        <v>0</v>
      </c>
      <c r="AE23" s="47">
        <v>0</v>
      </c>
      <c r="AF23" s="47">
        <v>0</v>
      </c>
      <c r="AG23" s="47">
        <v>0</v>
      </c>
      <c r="AH23" s="103">
        <v>0</v>
      </c>
      <c r="AI23" s="47"/>
      <c r="AJ23" s="50"/>
      <c r="AK23" s="50"/>
      <c r="AL23" s="50"/>
      <c r="AM23" s="50"/>
      <c r="AN23" s="50"/>
      <c r="AO23" s="85"/>
      <c r="AP23" s="50"/>
      <c r="AQ23" s="32"/>
      <c r="AR23" s="27"/>
    </row>
    <row r="24" spans="2:44" ht="12.9" customHeight="1" x14ac:dyDescent="0.25">
      <c r="Q24" s="43"/>
      <c r="R24" s="44"/>
      <c r="S24" s="69"/>
      <c r="T24" s="69"/>
      <c r="U24" s="48"/>
      <c r="V24" s="47"/>
      <c r="W24" s="47"/>
      <c r="X24" s="47"/>
      <c r="Y24" s="47"/>
      <c r="Z24" s="47"/>
      <c r="AA24" s="47"/>
      <c r="AB24" s="47"/>
      <c r="AC24" s="47"/>
      <c r="AD24" s="47"/>
      <c r="AE24" s="47"/>
      <c r="AF24" s="47"/>
      <c r="AG24" s="47"/>
      <c r="AH24" s="47"/>
      <c r="AI24" s="47"/>
      <c r="AJ24" s="50"/>
      <c r="AK24" s="50"/>
      <c r="AL24" s="50"/>
      <c r="AM24" s="50"/>
      <c r="AN24" s="50"/>
      <c r="AO24" s="50"/>
      <c r="AP24" s="50"/>
      <c r="AQ24" s="32"/>
      <c r="AR24" s="27"/>
    </row>
    <row r="25" spans="2:44" ht="8.25" customHeight="1" x14ac:dyDescent="0.25">
      <c r="Q25" s="26"/>
      <c r="R25" s="31"/>
      <c r="S25" s="31"/>
      <c r="T25" s="31"/>
      <c r="U25" s="31"/>
      <c r="V25" s="32"/>
      <c r="W25" s="33"/>
      <c r="X25" s="32"/>
      <c r="Y25" s="32"/>
      <c r="Z25" s="32"/>
      <c r="AA25" s="32"/>
      <c r="AB25" s="34"/>
      <c r="AC25" s="34"/>
      <c r="AD25" s="34"/>
      <c r="AE25" s="34"/>
      <c r="AF25" s="34"/>
      <c r="AG25" s="34"/>
      <c r="AH25" s="34"/>
      <c r="AI25" s="32"/>
      <c r="AJ25" s="34"/>
      <c r="AK25" s="34"/>
      <c r="AL25" s="34"/>
      <c r="AM25" s="34"/>
      <c r="AN25" s="34"/>
      <c r="AO25" s="34"/>
      <c r="AP25" s="35"/>
      <c r="AQ25" s="32"/>
      <c r="AR25" s="27"/>
    </row>
    <row r="26" spans="2:44" ht="8.25" customHeight="1" x14ac:dyDescent="0.25">
      <c r="Q26" s="26"/>
      <c r="R26" s="26"/>
      <c r="S26" s="26"/>
      <c r="T26" s="26"/>
      <c r="U26" s="26"/>
      <c r="V26" s="27"/>
      <c r="W26" s="28"/>
      <c r="X26" s="27"/>
      <c r="Y26" s="27"/>
      <c r="Z26" s="27"/>
      <c r="AA26" s="27"/>
      <c r="AB26" s="29"/>
      <c r="AC26" s="29"/>
      <c r="AD26" s="29"/>
      <c r="AE26" s="29"/>
      <c r="AF26" s="29"/>
      <c r="AG26" s="29"/>
      <c r="AH26" s="29"/>
      <c r="AI26" s="27"/>
      <c r="AJ26" s="29"/>
      <c r="AK26" s="29"/>
      <c r="AL26" s="29"/>
      <c r="AM26" s="29"/>
      <c r="AN26" s="29"/>
      <c r="AO26" s="29"/>
      <c r="AP26" s="30"/>
      <c r="AQ26" s="27"/>
      <c r="AR26" s="27"/>
    </row>
    <row r="27" spans="2:44" ht="12.9" customHeight="1" x14ac:dyDescent="0.25"/>
    <row r="28" spans="2:44" ht="12.9" customHeight="1" x14ac:dyDescent="0.25"/>
    <row r="29" spans="2:44" ht="8.25" customHeight="1" x14ac:dyDescent="0.25">
      <c r="B29" s="27"/>
      <c r="C29" s="27"/>
      <c r="D29" s="29"/>
      <c r="E29" s="27"/>
      <c r="F29" s="26"/>
      <c r="G29" s="30"/>
      <c r="H29" s="27"/>
      <c r="I29" s="26"/>
      <c r="J29" s="26"/>
      <c r="K29" s="26"/>
      <c r="L29" s="26"/>
    </row>
    <row r="30" spans="2:44" ht="8.25" customHeight="1" x14ac:dyDescent="0.25">
      <c r="B30" s="27"/>
      <c r="C30" s="32"/>
      <c r="D30" s="34" t="s">
        <v>99</v>
      </c>
      <c r="E30" s="32"/>
      <c r="F30" s="31"/>
      <c r="G30" s="35"/>
      <c r="H30" s="32"/>
      <c r="I30" s="31"/>
      <c r="J30" s="31"/>
      <c r="K30" s="31"/>
      <c r="L30" s="26"/>
    </row>
    <row r="31" spans="2:44" ht="25.65" customHeight="1" x14ac:dyDescent="0.25">
      <c r="B31" s="53"/>
      <c r="C31" s="54"/>
      <c r="D31" s="55" t="s">
        <v>39</v>
      </c>
      <c r="E31" s="55" t="s">
        <v>2</v>
      </c>
      <c r="F31" s="55" t="s">
        <v>40</v>
      </c>
      <c r="G31" s="55" t="s">
        <v>41</v>
      </c>
      <c r="H31" s="55" t="s">
        <v>42</v>
      </c>
      <c r="I31" s="55" t="s">
        <v>60</v>
      </c>
      <c r="J31" s="56" t="s">
        <v>44</v>
      </c>
      <c r="K31" s="57"/>
      <c r="L31" s="58"/>
    </row>
    <row r="32" spans="2:44" ht="12.9" customHeight="1" x14ac:dyDescent="0.25">
      <c r="B32" s="59"/>
      <c r="C32" s="60"/>
      <c r="D32" s="47">
        <v>1</v>
      </c>
      <c r="E32" s="48" t="str">
        <f>U5</f>
        <v>Kevin Parrey</v>
      </c>
      <c r="F32" s="49">
        <f>O5</f>
        <v>74</v>
      </c>
      <c r="G32" s="49">
        <f>AO5+AP5</f>
        <v>15</v>
      </c>
      <c r="H32" s="49">
        <f>COUNTIF(V5:AH5,"&lt;&gt;"&amp;"")-COUNTIF(V5:AH5,"=0")</f>
        <v>8</v>
      </c>
      <c r="I32" s="81">
        <f ca="1">T5</f>
        <v>74</v>
      </c>
      <c r="J32" s="88">
        <f ca="1">S5</f>
        <v>89</v>
      </c>
      <c r="K32" s="63"/>
      <c r="L32" s="64"/>
    </row>
    <row r="33" spans="2:12" ht="12.9" customHeight="1" x14ac:dyDescent="0.25">
      <c r="B33" s="59"/>
      <c r="C33" s="60"/>
      <c r="D33" s="47">
        <v>2</v>
      </c>
      <c r="E33" s="48" t="str">
        <f t="shared" ref="E33:E38" si="3">U6</f>
        <v>Dan Adams</v>
      </c>
      <c r="F33" s="49">
        <f t="shared" ref="F33:F41" si="4">O6</f>
        <v>55</v>
      </c>
      <c r="G33" s="49">
        <f t="shared" ref="G33:G41" si="5">AO6+AP6</f>
        <v>5</v>
      </c>
      <c r="H33" s="49">
        <f t="shared" ref="H33:H41" si="6">COUNTIF(V6:AH6,"&lt;&gt;"&amp;"")-COUNTIF(V6:AH6,"=0")</f>
        <v>6</v>
      </c>
      <c r="I33" s="81">
        <f t="shared" ref="I33:I41" ca="1" si="7">T6</f>
        <v>55</v>
      </c>
      <c r="J33" s="88">
        <f t="shared" ref="J33:J41" ca="1" si="8">S6</f>
        <v>60</v>
      </c>
      <c r="K33" s="63"/>
      <c r="L33" s="64"/>
    </row>
    <row r="34" spans="2:12" ht="12.9" customHeight="1" x14ac:dyDescent="0.25">
      <c r="B34" s="59"/>
      <c r="C34" s="60"/>
      <c r="D34" s="47">
        <v>3</v>
      </c>
      <c r="E34" s="48" t="str">
        <f t="shared" si="3"/>
        <v>Mark Barker</v>
      </c>
      <c r="F34" s="49">
        <f t="shared" si="4"/>
        <v>48</v>
      </c>
      <c r="G34" s="49">
        <f t="shared" si="5"/>
        <v>5</v>
      </c>
      <c r="H34" s="49">
        <f t="shared" si="6"/>
        <v>6</v>
      </c>
      <c r="I34" s="81">
        <f t="shared" ca="1" si="7"/>
        <v>48</v>
      </c>
      <c r="J34" s="88">
        <f t="shared" ca="1" si="8"/>
        <v>53</v>
      </c>
      <c r="K34" s="63"/>
      <c r="L34" s="64"/>
    </row>
    <row r="35" spans="2:12" ht="12.9" customHeight="1" x14ac:dyDescent="0.25">
      <c r="B35" s="59"/>
      <c r="C35" s="60"/>
      <c r="D35" s="47">
        <v>4</v>
      </c>
      <c r="E35" s="48" t="str">
        <f t="shared" si="3"/>
        <v>Duncan Green</v>
      </c>
      <c r="F35" s="49">
        <f t="shared" si="4"/>
        <v>29</v>
      </c>
      <c r="G35" s="49">
        <f t="shared" si="5"/>
        <v>5</v>
      </c>
      <c r="H35" s="49">
        <f t="shared" si="6"/>
        <v>3</v>
      </c>
      <c r="I35" s="81">
        <f t="shared" ca="1" si="7"/>
        <v>29</v>
      </c>
      <c r="J35" s="88">
        <f t="shared" ca="1" si="8"/>
        <v>34</v>
      </c>
      <c r="K35" s="63"/>
      <c r="L35" s="64"/>
    </row>
    <row r="36" spans="2:12" ht="12.9" customHeight="1" x14ac:dyDescent="0.25">
      <c r="B36" s="59"/>
      <c r="C36" s="60"/>
      <c r="D36" s="47">
        <v>5</v>
      </c>
      <c r="E36" s="48" t="str">
        <f t="shared" si="3"/>
        <v>Tom Broughton</v>
      </c>
      <c r="F36" s="49">
        <f t="shared" si="4"/>
        <v>19</v>
      </c>
      <c r="G36" s="49">
        <f t="shared" si="5"/>
        <v>5</v>
      </c>
      <c r="H36" s="49">
        <f t="shared" si="6"/>
        <v>2</v>
      </c>
      <c r="I36" s="81">
        <f t="shared" ca="1" si="7"/>
        <v>19</v>
      </c>
      <c r="J36" s="88">
        <f t="shared" ca="1" si="8"/>
        <v>24</v>
      </c>
      <c r="K36" s="63"/>
      <c r="L36" s="64"/>
    </row>
    <row r="37" spans="2:12" ht="12.9" customHeight="1" x14ac:dyDescent="0.25">
      <c r="B37" s="59"/>
      <c r="C37" s="60"/>
      <c r="D37" s="47">
        <v>6</v>
      </c>
      <c r="E37" s="48" t="str">
        <f t="shared" si="3"/>
        <v>Roger Norris</v>
      </c>
      <c r="F37" s="49">
        <f t="shared" si="4"/>
        <v>15</v>
      </c>
      <c r="G37" s="49">
        <f t="shared" si="5"/>
        <v>5</v>
      </c>
      <c r="H37" s="49">
        <f t="shared" si="6"/>
        <v>2</v>
      </c>
      <c r="I37" s="81">
        <f t="shared" ca="1" si="7"/>
        <v>15</v>
      </c>
      <c r="J37" s="88">
        <f t="shared" ca="1" si="8"/>
        <v>20</v>
      </c>
      <c r="K37" s="63"/>
      <c r="L37" s="64"/>
    </row>
    <row r="38" spans="2:12" ht="12.9" customHeight="1" x14ac:dyDescent="0.25">
      <c r="B38" s="59"/>
      <c r="C38" s="60"/>
      <c r="D38" s="47">
        <v>7</v>
      </c>
      <c r="E38" s="48" t="str">
        <f t="shared" si="3"/>
        <v>Chris Starling</v>
      </c>
      <c r="F38" s="49">
        <f t="shared" si="4"/>
        <v>10</v>
      </c>
      <c r="G38" s="49">
        <f t="shared" si="5"/>
        <v>0</v>
      </c>
      <c r="H38" s="49">
        <f t="shared" si="6"/>
        <v>1</v>
      </c>
      <c r="I38" s="81">
        <f t="shared" ca="1" si="7"/>
        <v>10</v>
      </c>
      <c r="J38" s="88">
        <f t="shared" ca="1" si="8"/>
        <v>10</v>
      </c>
      <c r="K38" s="63"/>
      <c r="L38" s="64"/>
    </row>
    <row r="39" spans="2:12" ht="12.9" customHeight="1" x14ac:dyDescent="0.25">
      <c r="B39" s="59"/>
      <c r="C39" s="60"/>
      <c r="D39" s="47">
        <v>8</v>
      </c>
      <c r="E39" s="48" t="str">
        <f>U12</f>
        <v>Daniel Williams</v>
      </c>
      <c r="F39" s="49">
        <f t="shared" si="4"/>
        <v>10</v>
      </c>
      <c r="G39" s="49">
        <f t="shared" si="5"/>
        <v>0</v>
      </c>
      <c r="H39" s="49">
        <f t="shared" si="6"/>
        <v>1</v>
      </c>
      <c r="I39" s="81">
        <f t="shared" ca="1" si="7"/>
        <v>10</v>
      </c>
      <c r="J39" s="88">
        <f t="shared" ca="1" si="8"/>
        <v>10</v>
      </c>
      <c r="K39" s="63"/>
      <c r="L39" s="64"/>
    </row>
    <row r="40" spans="2:12" ht="12.9" customHeight="1" x14ac:dyDescent="0.25">
      <c r="B40" s="59"/>
      <c r="C40" s="60"/>
      <c r="D40" s="47">
        <v>9</v>
      </c>
      <c r="E40" s="48" t="str">
        <f t="shared" ref="E40:E41" si="9">U13</f>
        <v>Adrian Parry</v>
      </c>
      <c r="F40" s="49">
        <f t="shared" si="4"/>
        <v>9</v>
      </c>
      <c r="G40" s="49">
        <f t="shared" si="5"/>
        <v>0</v>
      </c>
      <c r="H40" s="49">
        <f t="shared" si="6"/>
        <v>1</v>
      </c>
      <c r="I40" s="81">
        <f t="shared" ca="1" si="7"/>
        <v>9</v>
      </c>
      <c r="J40" s="88">
        <f t="shared" ca="1" si="8"/>
        <v>9</v>
      </c>
      <c r="K40" s="63"/>
      <c r="L40" s="64"/>
    </row>
    <row r="41" spans="2:12" ht="12.9" customHeight="1" x14ac:dyDescent="0.25">
      <c r="B41" s="59"/>
      <c r="C41" s="60"/>
      <c r="D41" s="47">
        <v>10</v>
      </c>
      <c r="E41" s="48" t="str">
        <f t="shared" si="9"/>
        <v>Reg Koster</v>
      </c>
      <c r="F41" s="49">
        <f t="shared" si="4"/>
        <v>8</v>
      </c>
      <c r="G41" s="49">
        <f t="shared" si="5"/>
        <v>0</v>
      </c>
      <c r="H41" s="49">
        <f t="shared" si="6"/>
        <v>1</v>
      </c>
      <c r="I41" s="81">
        <f t="shared" ca="1" si="7"/>
        <v>8</v>
      </c>
      <c r="J41" s="88">
        <f t="shared" ca="1" si="8"/>
        <v>8</v>
      </c>
      <c r="K41" s="63"/>
      <c r="L41" s="64"/>
    </row>
    <row r="42" spans="2:12" ht="12.9" customHeight="1" x14ac:dyDescent="0.25">
      <c r="B42" s="59"/>
      <c r="C42" s="60"/>
      <c r="D42" s="47">
        <v>11</v>
      </c>
      <c r="E42" s="48" t="str">
        <f t="shared" ref="E42" si="10">U15</f>
        <v>Ben Bennett</v>
      </c>
      <c r="F42" s="49">
        <f t="shared" ref="F42" si="11">O15</f>
        <v>7</v>
      </c>
      <c r="G42" s="49">
        <f t="shared" ref="G42" si="12">AO15+AP15</f>
        <v>0</v>
      </c>
      <c r="H42" s="49">
        <f t="shared" ref="H42" si="13">COUNTIF(V15:AH15,"&lt;&gt;"&amp;"")-COUNTIF(V15:AH15,"=0")</f>
        <v>1</v>
      </c>
      <c r="I42" s="81">
        <f t="shared" ref="I42" ca="1" si="14">T15</f>
        <v>7</v>
      </c>
      <c r="J42" s="88">
        <f t="shared" ref="J42" ca="1" si="15">S15</f>
        <v>7</v>
      </c>
      <c r="K42" s="63"/>
      <c r="L42" s="64"/>
    </row>
    <row r="43" spans="2:12" ht="12.9" customHeight="1" x14ac:dyDescent="0.25">
      <c r="B43" s="59"/>
      <c r="C43" s="60"/>
      <c r="D43" s="47"/>
      <c r="E43" s="48"/>
      <c r="F43" s="49"/>
      <c r="G43" s="49"/>
      <c r="H43" s="49"/>
      <c r="I43" s="81"/>
      <c r="J43" s="88"/>
      <c r="K43" s="63"/>
      <c r="L43" s="64"/>
    </row>
    <row r="44" spans="2:12" ht="8.25" customHeight="1" x14ac:dyDescent="0.25">
      <c r="B44" s="27"/>
      <c r="C44" s="32"/>
      <c r="D44" s="34"/>
      <c r="E44" s="32"/>
      <c r="F44" s="31"/>
      <c r="G44" s="35"/>
      <c r="H44" s="32"/>
      <c r="I44" s="31"/>
      <c r="J44" s="31"/>
      <c r="K44" s="31"/>
      <c r="L44" s="26"/>
    </row>
    <row r="45" spans="2:12" ht="8.25" customHeight="1" x14ac:dyDescent="0.25">
      <c r="B45" s="27"/>
      <c r="C45" s="27"/>
      <c r="D45" s="29"/>
      <c r="E45" s="27"/>
      <c r="F45" s="26"/>
      <c r="G45" s="30"/>
      <c r="H45" s="27"/>
      <c r="I45" s="26"/>
      <c r="J45" s="26"/>
      <c r="K45" s="26"/>
      <c r="L45" s="26"/>
    </row>
    <row r="46" spans="2:12" ht="12.9" customHeight="1" x14ac:dyDescent="0.25"/>
    <row r="47" spans="2:12" ht="12.9" customHeight="1" x14ac:dyDescent="0.25"/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AC9575-C090-4426-A9F0-0208BD4733FC}">
  <dimension ref="C1:AS34"/>
  <sheetViews>
    <sheetView topLeftCell="A10" workbookViewId="0">
      <selection activeCell="Q34" sqref="Q34"/>
    </sheetView>
  </sheetViews>
  <sheetFormatPr defaultRowHeight="13.2" x14ac:dyDescent="0.25"/>
  <cols>
    <col min="3" max="4" width="1.5546875" customWidth="1"/>
    <col min="6" max="6" width="19.21875" customWidth="1"/>
    <col min="12" max="13" width="1.5546875" customWidth="1"/>
    <col min="18" max="19" width="1.5546875" customWidth="1"/>
    <col min="22" max="22" width="20.44140625" customWidth="1"/>
    <col min="23" max="43" width="3.109375" customWidth="1"/>
    <col min="44" max="45" width="1.5546875" customWidth="1"/>
  </cols>
  <sheetData>
    <row r="1" spans="15:45" ht="12.9" customHeight="1" x14ac:dyDescent="0.25"/>
    <row r="2" spans="15:45" ht="8.25" customHeight="1" x14ac:dyDescent="0.25">
      <c r="R2" s="26"/>
      <c r="S2" s="26"/>
      <c r="T2" s="26"/>
      <c r="U2" s="26"/>
      <c r="V2" s="26"/>
      <c r="W2" s="27"/>
      <c r="X2" s="28"/>
      <c r="Y2" s="27"/>
      <c r="Z2" s="27"/>
      <c r="AA2" s="27"/>
      <c r="AB2" s="27"/>
      <c r="AC2" s="29"/>
      <c r="AD2" s="29"/>
      <c r="AE2" s="29"/>
      <c r="AF2" s="29"/>
      <c r="AG2" s="29"/>
      <c r="AH2" s="29"/>
      <c r="AI2" s="29"/>
      <c r="AJ2" s="27"/>
      <c r="AK2" s="29"/>
      <c r="AL2" s="29"/>
      <c r="AM2" s="29"/>
      <c r="AN2" s="29"/>
      <c r="AO2" s="29"/>
      <c r="AP2" s="29"/>
      <c r="AQ2" s="30"/>
      <c r="AR2" s="27"/>
      <c r="AS2" s="27"/>
    </row>
    <row r="3" spans="15:45" ht="8.25" customHeight="1" x14ac:dyDescent="0.25">
      <c r="R3" s="26"/>
      <c r="S3" s="31"/>
      <c r="T3" s="31"/>
      <c r="U3" s="31"/>
      <c r="V3" s="31"/>
      <c r="W3" s="32"/>
      <c r="X3" s="33"/>
      <c r="Y3" s="32"/>
      <c r="Z3" s="32"/>
      <c r="AA3" s="32"/>
      <c r="AB3" s="32"/>
      <c r="AC3" s="34"/>
      <c r="AD3" s="34"/>
      <c r="AE3" s="34"/>
      <c r="AF3" s="34"/>
      <c r="AG3" s="34"/>
      <c r="AH3" s="34"/>
      <c r="AI3" s="34"/>
      <c r="AJ3" s="32"/>
      <c r="AK3" s="34"/>
      <c r="AL3" s="34"/>
      <c r="AM3" s="34"/>
      <c r="AN3" s="34"/>
      <c r="AO3" s="34"/>
      <c r="AP3" s="34"/>
      <c r="AQ3" s="35"/>
      <c r="AR3" s="32"/>
      <c r="AS3" s="27"/>
    </row>
    <row r="4" spans="15:45" ht="135.44999999999999" customHeight="1" x14ac:dyDescent="0.25">
      <c r="O4" t="s">
        <v>40</v>
      </c>
      <c r="R4" s="36"/>
      <c r="S4" s="37"/>
      <c r="T4" s="83" t="s">
        <v>44</v>
      </c>
      <c r="U4" s="83" t="s">
        <v>82</v>
      </c>
      <c r="V4" s="38"/>
      <c r="W4" s="39" t="s">
        <v>45</v>
      </c>
      <c r="X4" s="39" t="s">
        <v>94</v>
      </c>
      <c r="Y4" s="39" t="s">
        <v>95</v>
      </c>
      <c r="Z4" s="39" t="s">
        <v>114</v>
      </c>
      <c r="AA4" s="39" t="s">
        <v>120</v>
      </c>
      <c r="AB4" s="39" t="s">
        <v>124</v>
      </c>
      <c r="AC4" s="39" t="s">
        <v>133</v>
      </c>
      <c r="AD4" s="39" t="s">
        <v>138</v>
      </c>
      <c r="AE4" s="39" t="s">
        <v>80</v>
      </c>
      <c r="AF4" s="39" t="s">
        <v>152</v>
      </c>
      <c r="AG4" s="39" t="s">
        <v>161</v>
      </c>
      <c r="AH4" s="39" t="s">
        <v>169</v>
      </c>
      <c r="AI4" s="39"/>
      <c r="AJ4" s="39"/>
      <c r="AK4" s="40" t="s">
        <v>32</v>
      </c>
      <c r="AL4" s="40" t="s">
        <v>33</v>
      </c>
      <c r="AM4" s="40" t="s">
        <v>34</v>
      </c>
      <c r="AN4" s="40" t="s">
        <v>35</v>
      </c>
      <c r="AO4" s="40" t="s">
        <v>36</v>
      </c>
      <c r="AP4" s="40" t="s">
        <v>37</v>
      </c>
      <c r="AQ4" s="40" t="s">
        <v>38</v>
      </c>
      <c r="AR4" s="41"/>
      <c r="AS4" s="42"/>
    </row>
    <row r="5" spans="15:45" ht="12.9" customHeight="1" x14ac:dyDescent="0.25">
      <c r="O5">
        <f t="shared" ref="O5:O13" si="0">SUM(W5:AI5)</f>
        <v>99</v>
      </c>
      <c r="R5" s="43"/>
      <c r="S5" s="44"/>
      <c r="T5" s="88">
        <f t="shared" ref="T5:T13" ca="1" si="1">U5+AP5+AQ5</f>
        <v>85</v>
      </c>
      <c r="U5" s="81">
        <f t="array" aca="1" ref="U5" ca="1">SUM(LARGE(W5:AI5,ROW(INDIRECT("1:8"))))</f>
        <v>80</v>
      </c>
      <c r="V5" s="66" t="s">
        <v>26</v>
      </c>
      <c r="W5" s="65">
        <v>10</v>
      </c>
      <c r="X5" s="65">
        <v>10</v>
      </c>
      <c r="Y5" s="65">
        <v>10</v>
      </c>
      <c r="Z5" s="65">
        <v>10</v>
      </c>
      <c r="AA5" s="65">
        <v>10</v>
      </c>
      <c r="AB5" s="65">
        <v>10</v>
      </c>
      <c r="AC5" s="65">
        <v>10</v>
      </c>
      <c r="AD5" s="65">
        <v>0</v>
      </c>
      <c r="AE5" s="65">
        <v>10</v>
      </c>
      <c r="AF5" s="65">
        <v>10</v>
      </c>
      <c r="AG5" s="65">
        <v>9</v>
      </c>
      <c r="AH5" s="65">
        <v>0</v>
      </c>
      <c r="AI5" s="65"/>
      <c r="AJ5" s="65"/>
      <c r="AK5" s="70"/>
      <c r="AL5" s="70"/>
      <c r="AM5" s="70"/>
      <c r="AN5" s="70"/>
      <c r="AO5" s="70"/>
      <c r="AP5" s="90">
        <f t="shared" ref="AP5:AP13" si="2">SUM(AK5:AO5)</f>
        <v>0</v>
      </c>
      <c r="AQ5" s="70">
        <v>5</v>
      </c>
      <c r="AR5" s="32"/>
      <c r="AS5" s="27"/>
    </row>
    <row r="6" spans="15:45" ht="12.9" customHeight="1" x14ac:dyDescent="0.25">
      <c r="O6">
        <f t="shared" si="0"/>
        <v>37</v>
      </c>
      <c r="R6" s="43"/>
      <c r="S6" s="44"/>
      <c r="T6" s="88">
        <f t="shared" ca="1" si="1"/>
        <v>37</v>
      </c>
      <c r="U6" s="81">
        <f t="array" aca="1" ref="U6" ca="1">SUM(LARGE(W6:AI6,ROW(INDIRECT("1:8"))))</f>
        <v>37</v>
      </c>
      <c r="V6" s="51" t="s">
        <v>105</v>
      </c>
      <c r="W6" s="65">
        <v>9</v>
      </c>
      <c r="X6" s="65">
        <v>9</v>
      </c>
      <c r="Y6" s="65">
        <v>9</v>
      </c>
      <c r="Z6" s="65">
        <v>0</v>
      </c>
      <c r="AA6" s="65">
        <v>0</v>
      </c>
      <c r="AB6" s="65">
        <v>0</v>
      </c>
      <c r="AC6" s="65">
        <v>0</v>
      </c>
      <c r="AD6" s="65">
        <v>0</v>
      </c>
      <c r="AE6" s="65">
        <v>0</v>
      </c>
      <c r="AF6" s="65">
        <v>0</v>
      </c>
      <c r="AG6" s="65">
        <v>10</v>
      </c>
      <c r="AH6" s="65">
        <v>0</v>
      </c>
      <c r="AI6" s="65"/>
      <c r="AJ6" s="65"/>
      <c r="AK6" s="70"/>
      <c r="AL6" s="70"/>
      <c r="AM6" s="70"/>
      <c r="AN6" s="70"/>
      <c r="AO6" s="70"/>
      <c r="AP6" s="90">
        <f t="shared" si="2"/>
        <v>0</v>
      </c>
      <c r="AQ6" s="70"/>
      <c r="AR6" s="32"/>
      <c r="AS6" s="27"/>
    </row>
    <row r="7" spans="15:45" ht="12.9" customHeight="1" x14ac:dyDescent="0.25">
      <c r="O7">
        <f t="shared" si="0"/>
        <v>18</v>
      </c>
      <c r="R7" s="43"/>
      <c r="S7" s="44"/>
      <c r="T7" s="88">
        <f t="shared" ca="1" si="1"/>
        <v>18</v>
      </c>
      <c r="U7" s="81">
        <f t="array" aca="1" ref="U7" ca="1">SUM(LARGE(W7:AI7,ROW(INDIRECT("1:8"))))</f>
        <v>18</v>
      </c>
      <c r="V7" s="51" t="s">
        <v>65</v>
      </c>
      <c r="W7" s="65">
        <v>0</v>
      </c>
      <c r="X7" s="65">
        <v>8</v>
      </c>
      <c r="Y7" s="65">
        <v>0</v>
      </c>
      <c r="Z7" s="65">
        <v>0</v>
      </c>
      <c r="AA7" s="65">
        <v>0</v>
      </c>
      <c r="AB7" s="65">
        <v>0</v>
      </c>
      <c r="AC7" s="65">
        <v>0</v>
      </c>
      <c r="AD7" s="65">
        <v>0</v>
      </c>
      <c r="AE7" s="65">
        <v>0</v>
      </c>
      <c r="AF7" s="65">
        <v>0</v>
      </c>
      <c r="AG7" s="65">
        <v>0</v>
      </c>
      <c r="AH7" s="65">
        <v>10</v>
      </c>
      <c r="AI7" s="65"/>
      <c r="AJ7" s="65"/>
      <c r="AK7" s="70"/>
      <c r="AL7" s="70"/>
      <c r="AM7" s="70"/>
      <c r="AN7" s="70"/>
      <c r="AO7" s="70"/>
      <c r="AP7" s="90">
        <f t="shared" si="2"/>
        <v>0</v>
      </c>
      <c r="AQ7" s="70"/>
      <c r="AR7" s="32"/>
      <c r="AS7" s="27"/>
    </row>
    <row r="8" spans="15:45" ht="12.9" customHeight="1" x14ac:dyDescent="0.25">
      <c r="O8">
        <f t="shared" si="0"/>
        <v>9</v>
      </c>
      <c r="R8" s="43"/>
      <c r="S8" s="44"/>
      <c r="T8" s="88">
        <f t="shared" ca="1" si="1"/>
        <v>9</v>
      </c>
      <c r="U8" s="81">
        <f t="array" aca="1" ref="U8" ca="1">SUM(LARGE(W8:AI8,ROW(INDIRECT("1:8"))))</f>
        <v>9</v>
      </c>
      <c r="V8" s="48" t="s">
        <v>12</v>
      </c>
      <c r="W8" s="65">
        <v>0</v>
      </c>
      <c r="X8" s="65">
        <v>0</v>
      </c>
      <c r="Y8" s="65">
        <v>0</v>
      </c>
      <c r="Z8" s="65">
        <v>0</v>
      </c>
      <c r="AA8" s="65">
        <v>0</v>
      </c>
      <c r="AB8" s="65">
        <v>0</v>
      </c>
      <c r="AC8" s="65">
        <v>0</v>
      </c>
      <c r="AD8" s="65">
        <v>0</v>
      </c>
      <c r="AE8" s="65">
        <v>0</v>
      </c>
      <c r="AF8" s="65">
        <v>9</v>
      </c>
      <c r="AG8" s="65">
        <v>0</v>
      </c>
      <c r="AH8" s="65">
        <v>0</v>
      </c>
      <c r="AI8" s="65"/>
      <c r="AJ8" s="65"/>
      <c r="AK8" s="70"/>
      <c r="AL8" s="70"/>
      <c r="AM8" s="70"/>
      <c r="AN8" s="70"/>
      <c r="AO8" s="70"/>
      <c r="AP8" s="90">
        <f t="shared" si="2"/>
        <v>0</v>
      </c>
      <c r="AQ8" s="70"/>
      <c r="AR8" s="32"/>
      <c r="AS8" s="27"/>
    </row>
    <row r="9" spans="15:45" ht="12.9" customHeight="1" x14ac:dyDescent="0.25">
      <c r="O9">
        <f t="shared" si="0"/>
        <v>0</v>
      </c>
      <c r="R9" s="43"/>
      <c r="S9" s="44"/>
      <c r="T9" s="88">
        <f t="shared" ca="1" si="1"/>
        <v>0</v>
      </c>
      <c r="U9" s="81">
        <f t="array" aca="1" ref="U9" ca="1">SUM(LARGE(W9:AI9,ROW(INDIRECT("1:8"))))</f>
        <v>0</v>
      </c>
      <c r="V9" s="66" t="s">
        <v>61</v>
      </c>
      <c r="W9" s="65">
        <v>0</v>
      </c>
      <c r="X9" s="65">
        <v>0</v>
      </c>
      <c r="Y9" s="65">
        <v>0</v>
      </c>
      <c r="Z9" s="65">
        <v>0</v>
      </c>
      <c r="AA9" s="65">
        <v>0</v>
      </c>
      <c r="AB9" s="65">
        <v>0</v>
      </c>
      <c r="AC9" s="65">
        <v>0</v>
      </c>
      <c r="AD9" s="65">
        <v>0</v>
      </c>
      <c r="AE9" s="65">
        <v>0</v>
      </c>
      <c r="AF9" s="65">
        <v>0</v>
      </c>
      <c r="AG9" s="65">
        <v>0</v>
      </c>
      <c r="AH9" s="65">
        <v>0</v>
      </c>
      <c r="AI9" s="65"/>
      <c r="AJ9" s="65"/>
      <c r="AK9" s="70"/>
      <c r="AL9" s="70"/>
      <c r="AM9" s="70"/>
      <c r="AN9" s="70"/>
      <c r="AO9" s="70"/>
      <c r="AP9" s="90">
        <f t="shared" si="2"/>
        <v>0</v>
      </c>
      <c r="AQ9" s="70"/>
      <c r="AR9" s="32"/>
      <c r="AS9" s="27"/>
    </row>
    <row r="10" spans="15:45" ht="12.9" customHeight="1" x14ac:dyDescent="0.25">
      <c r="O10">
        <f t="shared" si="0"/>
        <v>0</v>
      </c>
      <c r="R10" s="43"/>
      <c r="S10" s="44"/>
      <c r="T10" s="88">
        <f t="shared" ca="1" si="1"/>
        <v>0</v>
      </c>
      <c r="U10" s="81">
        <f t="array" aca="1" ref="U10" ca="1">SUM(LARGE(W10:AI10,ROW(INDIRECT("1:8"))))</f>
        <v>0</v>
      </c>
      <c r="V10" s="51" t="s">
        <v>64</v>
      </c>
      <c r="W10" s="65">
        <v>0</v>
      </c>
      <c r="X10" s="65">
        <v>0</v>
      </c>
      <c r="Y10" s="65">
        <v>0</v>
      </c>
      <c r="Z10" s="65">
        <v>0</v>
      </c>
      <c r="AA10" s="65">
        <v>0</v>
      </c>
      <c r="AB10" s="65">
        <v>0</v>
      </c>
      <c r="AC10" s="65">
        <v>0</v>
      </c>
      <c r="AD10" s="65">
        <v>0</v>
      </c>
      <c r="AE10" s="65">
        <v>0</v>
      </c>
      <c r="AF10" s="65">
        <v>0</v>
      </c>
      <c r="AG10" s="65">
        <v>0</v>
      </c>
      <c r="AH10" s="65">
        <v>0</v>
      </c>
      <c r="AI10" s="65"/>
      <c r="AJ10" s="65"/>
      <c r="AK10" s="70"/>
      <c r="AL10" s="70"/>
      <c r="AM10" s="70"/>
      <c r="AN10" s="70"/>
      <c r="AO10" s="70"/>
      <c r="AP10" s="90">
        <f t="shared" si="2"/>
        <v>0</v>
      </c>
      <c r="AQ10" s="70"/>
      <c r="AR10" s="32"/>
      <c r="AS10" s="27"/>
    </row>
    <row r="11" spans="15:45" ht="12.9" customHeight="1" x14ac:dyDescent="0.25">
      <c r="O11">
        <f t="shared" si="0"/>
        <v>0</v>
      </c>
      <c r="R11" s="43"/>
      <c r="S11" s="44"/>
      <c r="T11" s="88">
        <f t="shared" ca="1" si="1"/>
        <v>0</v>
      </c>
      <c r="U11" s="81">
        <f t="array" aca="1" ref="U11" ca="1">SUM(LARGE(W11:AI11,ROW(INDIRECT("1:8"))))</f>
        <v>0</v>
      </c>
      <c r="V11" s="66" t="s">
        <v>46</v>
      </c>
      <c r="W11" s="65">
        <v>0</v>
      </c>
      <c r="X11" s="65">
        <v>0</v>
      </c>
      <c r="Y11" s="65">
        <v>0</v>
      </c>
      <c r="Z11" s="65">
        <v>0</v>
      </c>
      <c r="AA11" s="65">
        <v>0</v>
      </c>
      <c r="AB11" s="65">
        <v>0</v>
      </c>
      <c r="AC11" s="65">
        <v>0</v>
      </c>
      <c r="AD11" s="65">
        <v>0</v>
      </c>
      <c r="AE11" s="65">
        <v>0</v>
      </c>
      <c r="AF11" s="65">
        <v>0</v>
      </c>
      <c r="AG11" s="65">
        <v>0</v>
      </c>
      <c r="AH11" s="65">
        <v>0</v>
      </c>
      <c r="AI11" s="65"/>
      <c r="AJ11" s="65"/>
      <c r="AK11" s="70"/>
      <c r="AL11" s="70"/>
      <c r="AM11" s="70"/>
      <c r="AN11" s="70"/>
      <c r="AO11" s="70"/>
      <c r="AP11" s="90">
        <f t="shared" si="2"/>
        <v>0</v>
      </c>
      <c r="AQ11" s="70"/>
      <c r="AR11" s="32"/>
      <c r="AS11" s="27"/>
    </row>
    <row r="12" spans="15:45" ht="12.9" customHeight="1" x14ac:dyDescent="0.25">
      <c r="O12">
        <f t="shared" si="0"/>
        <v>0</v>
      </c>
      <c r="R12" s="43"/>
      <c r="S12" s="44"/>
      <c r="T12" s="88">
        <f t="shared" ca="1" si="1"/>
        <v>0</v>
      </c>
      <c r="U12" s="81">
        <f t="array" aca="1" ref="U12" ca="1">SUM(LARGE(W12:AI12,ROW(INDIRECT("1:8"))))</f>
        <v>0</v>
      </c>
      <c r="V12" s="51" t="s">
        <v>67</v>
      </c>
      <c r="W12" s="65">
        <v>0</v>
      </c>
      <c r="X12" s="65">
        <v>0</v>
      </c>
      <c r="Y12" s="65">
        <v>0</v>
      </c>
      <c r="Z12" s="65">
        <v>0</v>
      </c>
      <c r="AA12" s="65">
        <v>0</v>
      </c>
      <c r="AB12" s="65">
        <v>0</v>
      </c>
      <c r="AC12" s="65">
        <v>0</v>
      </c>
      <c r="AD12" s="65">
        <v>0</v>
      </c>
      <c r="AE12" s="65">
        <v>0</v>
      </c>
      <c r="AF12" s="65">
        <v>0</v>
      </c>
      <c r="AG12" s="65">
        <v>0</v>
      </c>
      <c r="AH12" s="65">
        <v>0</v>
      </c>
      <c r="AI12" s="65"/>
      <c r="AJ12" s="65"/>
      <c r="AK12" s="70"/>
      <c r="AL12" s="70"/>
      <c r="AM12" s="70"/>
      <c r="AN12" s="70"/>
      <c r="AO12" s="70"/>
      <c r="AP12" s="90">
        <f t="shared" si="2"/>
        <v>0</v>
      </c>
      <c r="AQ12" s="70"/>
      <c r="AR12" s="32"/>
      <c r="AS12" s="27"/>
    </row>
    <row r="13" spans="15:45" ht="12.9" customHeight="1" x14ac:dyDescent="0.25">
      <c r="O13">
        <f t="shared" si="0"/>
        <v>0</v>
      </c>
      <c r="R13" s="43"/>
      <c r="S13" s="44"/>
      <c r="T13" s="88">
        <f t="shared" ca="1" si="1"/>
        <v>0</v>
      </c>
      <c r="U13" s="81">
        <f t="array" aca="1" ref="U13" ca="1">SUM(LARGE(W13:AI13,ROW(INDIRECT("1:8"))))</f>
        <v>0</v>
      </c>
      <c r="V13" s="51" t="s">
        <v>69</v>
      </c>
      <c r="W13" s="65">
        <v>0</v>
      </c>
      <c r="X13" s="65">
        <v>0</v>
      </c>
      <c r="Y13" s="65">
        <v>0</v>
      </c>
      <c r="Z13" s="65">
        <v>0</v>
      </c>
      <c r="AA13" s="65">
        <v>0</v>
      </c>
      <c r="AB13" s="65">
        <v>0</v>
      </c>
      <c r="AC13" s="65">
        <v>0</v>
      </c>
      <c r="AD13" s="65">
        <v>0</v>
      </c>
      <c r="AE13" s="65">
        <v>0</v>
      </c>
      <c r="AF13" s="65">
        <v>0</v>
      </c>
      <c r="AG13" s="65">
        <v>0</v>
      </c>
      <c r="AH13" s="65">
        <v>0</v>
      </c>
      <c r="AI13" s="65"/>
      <c r="AJ13" s="65"/>
      <c r="AK13" s="70"/>
      <c r="AL13" s="70"/>
      <c r="AM13" s="70"/>
      <c r="AN13" s="70"/>
      <c r="AO13" s="70"/>
      <c r="AP13" s="90">
        <f t="shared" si="2"/>
        <v>0</v>
      </c>
      <c r="AQ13" s="70"/>
      <c r="AR13" s="32"/>
      <c r="AS13" s="27"/>
    </row>
    <row r="14" spans="15:45" ht="12.9" customHeight="1" x14ac:dyDescent="0.25">
      <c r="R14" s="43"/>
      <c r="S14" s="44"/>
      <c r="T14" s="47"/>
      <c r="U14" s="47"/>
      <c r="V14" s="51"/>
      <c r="W14" s="65"/>
      <c r="X14" s="65"/>
      <c r="Y14" s="65"/>
      <c r="Z14" s="65"/>
      <c r="AA14" s="65"/>
      <c r="AB14" s="65"/>
      <c r="AC14" s="65"/>
      <c r="AD14" s="65"/>
      <c r="AE14" s="65"/>
      <c r="AF14" s="65"/>
      <c r="AG14" s="65"/>
      <c r="AH14" s="65"/>
      <c r="AI14" s="65"/>
      <c r="AJ14" s="65"/>
      <c r="AK14" s="70"/>
      <c r="AL14" s="70"/>
      <c r="AM14" s="70"/>
      <c r="AN14" s="70"/>
      <c r="AO14" s="70"/>
      <c r="AP14" s="70"/>
      <c r="AQ14" s="70"/>
      <c r="AR14" s="32"/>
      <c r="AS14" s="27"/>
    </row>
    <row r="15" spans="15:45" ht="8.25" customHeight="1" x14ac:dyDescent="0.25">
      <c r="R15" s="26"/>
      <c r="S15" s="31"/>
      <c r="T15" s="31"/>
      <c r="U15" s="31"/>
      <c r="V15" s="31"/>
      <c r="W15" s="32"/>
      <c r="X15" s="33"/>
      <c r="Y15" s="32"/>
      <c r="Z15" s="32"/>
      <c r="AA15" s="32"/>
      <c r="AB15" s="32"/>
      <c r="AC15" s="34"/>
      <c r="AD15" s="34"/>
      <c r="AE15" s="34"/>
      <c r="AF15" s="34"/>
      <c r="AG15" s="34"/>
      <c r="AH15" s="34"/>
      <c r="AI15" s="34"/>
      <c r="AJ15" s="32"/>
      <c r="AK15" s="34"/>
      <c r="AL15" s="34"/>
      <c r="AM15" s="34"/>
      <c r="AN15" s="34"/>
      <c r="AO15" s="34"/>
      <c r="AP15" s="34"/>
      <c r="AQ15" s="35"/>
      <c r="AR15" s="32"/>
      <c r="AS15" s="27"/>
    </row>
    <row r="16" spans="15:45" ht="8.25" customHeight="1" x14ac:dyDescent="0.25">
      <c r="R16" s="26"/>
      <c r="S16" s="26"/>
      <c r="T16" s="26"/>
      <c r="U16" s="26"/>
      <c r="V16" s="26"/>
      <c r="W16" s="26"/>
      <c r="X16" s="27"/>
      <c r="Y16" s="27"/>
      <c r="Z16" s="27"/>
      <c r="AA16" s="27"/>
      <c r="AB16" s="27"/>
      <c r="AC16" s="27"/>
      <c r="AD16" s="29"/>
      <c r="AE16" s="29"/>
      <c r="AF16" s="29"/>
      <c r="AG16" s="29"/>
      <c r="AH16" s="29"/>
      <c r="AI16" s="29"/>
      <c r="AJ16" s="29"/>
      <c r="AK16" s="27"/>
      <c r="AL16" s="29"/>
      <c r="AM16" s="29"/>
      <c r="AN16" s="29"/>
      <c r="AO16" s="29"/>
      <c r="AP16" s="29"/>
      <c r="AQ16" s="29"/>
      <c r="AR16" s="30"/>
      <c r="AS16" s="27"/>
    </row>
    <row r="17" spans="3:13" ht="12.9" customHeight="1" x14ac:dyDescent="0.25"/>
    <row r="18" spans="3:13" ht="12.9" customHeight="1" x14ac:dyDescent="0.25"/>
    <row r="19" spans="3:13" ht="8.25" customHeight="1" x14ac:dyDescent="0.25">
      <c r="C19" s="27"/>
      <c r="D19" s="27"/>
      <c r="E19" s="29"/>
      <c r="F19" s="27"/>
      <c r="G19" s="26"/>
      <c r="H19" s="29"/>
      <c r="I19" s="27"/>
      <c r="J19" s="26"/>
      <c r="K19" s="26"/>
      <c r="L19" s="26"/>
      <c r="M19" s="26"/>
    </row>
    <row r="20" spans="3:13" ht="18" customHeight="1" x14ac:dyDescent="0.25">
      <c r="C20" s="27"/>
      <c r="D20" s="32"/>
      <c r="E20" s="34" t="s">
        <v>98</v>
      </c>
      <c r="F20" s="32"/>
      <c r="G20" s="31"/>
      <c r="H20" s="34"/>
      <c r="I20" s="32"/>
      <c r="J20" s="31"/>
      <c r="K20" s="31"/>
      <c r="L20" s="31"/>
      <c r="M20" s="26"/>
    </row>
    <row r="21" spans="3:13" ht="24.9" customHeight="1" x14ac:dyDescent="0.25">
      <c r="C21" s="53"/>
      <c r="D21" s="54"/>
      <c r="E21" s="55" t="s">
        <v>39</v>
      </c>
      <c r="F21" s="55" t="s">
        <v>2</v>
      </c>
      <c r="G21" s="55" t="s">
        <v>40</v>
      </c>
      <c r="H21" s="55" t="s">
        <v>41</v>
      </c>
      <c r="I21" s="55" t="s">
        <v>42</v>
      </c>
      <c r="J21" s="55" t="s">
        <v>43</v>
      </c>
      <c r="K21" s="56" t="s">
        <v>44</v>
      </c>
      <c r="L21" s="57"/>
      <c r="M21" s="58"/>
    </row>
    <row r="22" spans="3:13" ht="12.9" customHeight="1" x14ac:dyDescent="0.25">
      <c r="C22" s="59"/>
      <c r="D22" s="60"/>
      <c r="E22" s="47">
        <v>1</v>
      </c>
      <c r="F22" s="66" t="str">
        <f t="shared" ref="F22:F30" si="3">V5</f>
        <v>Steph Cook</v>
      </c>
      <c r="G22" s="49">
        <f t="shared" ref="G22:G30" si="4">O5</f>
        <v>99</v>
      </c>
      <c r="H22" s="49">
        <f t="shared" ref="H22:H30" si="5">AP5+AQ5</f>
        <v>5</v>
      </c>
      <c r="I22" s="49">
        <f t="shared" ref="I22:I30" si="6">COUNTIF(W5:AI5,"&lt;&gt;"&amp;"")-COUNTIF(W5:AI5,"=0")</f>
        <v>10</v>
      </c>
      <c r="J22" s="81">
        <f t="shared" ref="J22:J30" ca="1" si="7">U5</f>
        <v>80</v>
      </c>
      <c r="K22" s="88">
        <f t="shared" ref="K22:K30" ca="1" si="8">T5</f>
        <v>85</v>
      </c>
      <c r="L22" s="63"/>
      <c r="M22" s="64"/>
    </row>
    <row r="23" spans="3:13" ht="12.9" customHeight="1" x14ac:dyDescent="0.25">
      <c r="C23" s="59"/>
      <c r="D23" s="60"/>
      <c r="E23" s="47">
        <v>2</v>
      </c>
      <c r="F23" s="66" t="str">
        <f t="shared" si="3"/>
        <v>Lauren Walden-Pidding</v>
      </c>
      <c r="G23" s="49">
        <f t="shared" si="4"/>
        <v>37</v>
      </c>
      <c r="H23" s="49">
        <f t="shared" si="5"/>
        <v>0</v>
      </c>
      <c r="I23" s="49">
        <f t="shared" si="6"/>
        <v>4</v>
      </c>
      <c r="J23" s="81">
        <f t="shared" ca="1" si="7"/>
        <v>37</v>
      </c>
      <c r="K23" s="88">
        <f t="shared" ca="1" si="8"/>
        <v>37</v>
      </c>
      <c r="L23" s="63"/>
      <c r="M23" s="64"/>
    </row>
    <row r="24" spans="3:13" ht="12.9" customHeight="1" x14ac:dyDescent="0.25">
      <c r="C24" s="59"/>
      <c r="D24" s="60"/>
      <c r="E24" s="47">
        <v>3</v>
      </c>
      <c r="F24" s="66" t="str">
        <f t="shared" si="3"/>
        <v>Mandy Sturdy</v>
      </c>
      <c r="G24" s="49">
        <f t="shared" si="4"/>
        <v>18</v>
      </c>
      <c r="H24" s="49">
        <f t="shared" si="5"/>
        <v>0</v>
      </c>
      <c r="I24" s="49">
        <f t="shared" si="6"/>
        <v>2</v>
      </c>
      <c r="J24" s="81">
        <f t="shared" ca="1" si="7"/>
        <v>18</v>
      </c>
      <c r="K24" s="88">
        <f t="shared" ca="1" si="8"/>
        <v>18</v>
      </c>
      <c r="L24" s="63"/>
      <c r="M24" s="64"/>
    </row>
    <row r="25" spans="3:13" ht="12.9" customHeight="1" x14ac:dyDescent="0.25">
      <c r="C25" s="59"/>
      <c r="D25" s="60"/>
      <c r="E25" s="47">
        <v>4</v>
      </c>
      <c r="F25" s="66" t="str">
        <f t="shared" si="3"/>
        <v>Hayley Parry</v>
      </c>
      <c r="G25" s="49">
        <f t="shared" si="4"/>
        <v>9</v>
      </c>
      <c r="H25" s="49">
        <f t="shared" si="5"/>
        <v>0</v>
      </c>
      <c r="I25" s="49">
        <f t="shared" si="6"/>
        <v>1</v>
      </c>
      <c r="J25" s="81">
        <f t="shared" ca="1" si="7"/>
        <v>9</v>
      </c>
      <c r="K25" s="88">
        <f t="shared" ca="1" si="8"/>
        <v>9</v>
      </c>
      <c r="L25" s="63"/>
      <c r="M25" s="64"/>
    </row>
    <row r="26" spans="3:13" ht="12.9" customHeight="1" x14ac:dyDescent="0.25">
      <c r="C26" s="59"/>
      <c r="D26" s="60"/>
      <c r="E26" s="47"/>
      <c r="F26" s="66" t="str">
        <f t="shared" si="3"/>
        <v>Emma Pughe</v>
      </c>
      <c r="G26" s="49">
        <f t="shared" si="4"/>
        <v>0</v>
      </c>
      <c r="H26" s="49">
        <f t="shared" si="5"/>
        <v>0</v>
      </c>
      <c r="I26" s="49">
        <f t="shared" si="6"/>
        <v>0</v>
      </c>
      <c r="J26" s="81">
        <f t="shared" ca="1" si="7"/>
        <v>0</v>
      </c>
      <c r="K26" s="88">
        <f t="shared" ca="1" si="8"/>
        <v>0</v>
      </c>
      <c r="L26" s="63"/>
      <c r="M26" s="64"/>
    </row>
    <row r="27" spans="3:13" ht="12.9" customHeight="1" x14ac:dyDescent="0.25">
      <c r="C27" s="59"/>
      <c r="D27" s="60"/>
      <c r="E27" s="47"/>
      <c r="F27" s="66" t="str">
        <f t="shared" si="3"/>
        <v>Tamsin Blamey</v>
      </c>
      <c r="G27" s="49">
        <f t="shared" si="4"/>
        <v>0</v>
      </c>
      <c r="H27" s="49">
        <f t="shared" si="5"/>
        <v>0</v>
      </c>
      <c r="I27" s="49">
        <f t="shared" si="6"/>
        <v>0</v>
      </c>
      <c r="J27" s="81">
        <f t="shared" ca="1" si="7"/>
        <v>0</v>
      </c>
      <c r="K27" s="88">
        <f t="shared" ca="1" si="8"/>
        <v>0</v>
      </c>
      <c r="L27" s="63"/>
      <c r="M27" s="64"/>
    </row>
    <row r="28" spans="3:13" ht="12.9" customHeight="1" x14ac:dyDescent="0.25">
      <c r="C28" s="59"/>
      <c r="D28" s="60"/>
      <c r="E28" s="47"/>
      <c r="F28" s="66" t="str">
        <f t="shared" si="3"/>
        <v>Marie Pennell</v>
      </c>
      <c r="G28" s="49">
        <f t="shared" si="4"/>
        <v>0</v>
      </c>
      <c r="H28" s="49">
        <f t="shared" si="5"/>
        <v>0</v>
      </c>
      <c r="I28" s="49">
        <f t="shared" si="6"/>
        <v>0</v>
      </c>
      <c r="J28" s="81">
        <f t="shared" ca="1" si="7"/>
        <v>0</v>
      </c>
      <c r="K28" s="88">
        <f t="shared" ca="1" si="8"/>
        <v>0</v>
      </c>
      <c r="L28" s="63"/>
      <c r="M28" s="64"/>
    </row>
    <row r="29" spans="3:13" ht="12.9" customHeight="1" x14ac:dyDescent="0.25">
      <c r="C29" s="59"/>
      <c r="D29" s="60"/>
      <c r="E29" s="47"/>
      <c r="F29" s="66" t="str">
        <f t="shared" si="3"/>
        <v>Caroline Chavasse</v>
      </c>
      <c r="G29" s="49">
        <f t="shared" si="4"/>
        <v>0</v>
      </c>
      <c r="H29" s="49">
        <f t="shared" si="5"/>
        <v>0</v>
      </c>
      <c r="I29" s="49">
        <f t="shared" si="6"/>
        <v>0</v>
      </c>
      <c r="J29" s="81">
        <f t="shared" ca="1" si="7"/>
        <v>0</v>
      </c>
      <c r="K29" s="88">
        <f t="shared" ca="1" si="8"/>
        <v>0</v>
      </c>
      <c r="L29" s="63"/>
      <c r="M29" s="64"/>
    </row>
    <row r="30" spans="3:13" ht="12.9" customHeight="1" x14ac:dyDescent="0.25">
      <c r="C30" s="59"/>
      <c r="D30" s="60"/>
      <c r="E30" s="47"/>
      <c r="F30" s="66" t="str">
        <f t="shared" si="3"/>
        <v>Claudia Scragg</v>
      </c>
      <c r="G30" s="49">
        <f t="shared" si="4"/>
        <v>0</v>
      </c>
      <c r="H30" s="49">
        <f t="shared" si="5"/>
        <v>0</v>
      </c>
      <c r="I30" s="49">
        <f t="shared" si="6"/>
        <v>0</v>
      </c>
      <c r="J30" s="81">
        <f t="shared" ca="1" si="7"/>
        <v>0</v>
      </c>
      <c r="K30" s="88">
        <f t="shared" ca="1" si="8"/>
        <v>0</v>
      </c>
      <c r="L30" s="63"/>
      <c r="M30" s="64"/>
    </row>
    <row r="31" spans="3:13" ht="12.9" customHeight="1" x14ac:dyDescent="0.25">
      <c r="C31" s="59"/>
      <c r="D31" s="60"/>
      <c r="E31" s="47"/>
      <c r="F31" s="51"/>
      <c r="G31" s="49"/>
      <c r="H31" s="49"/>
      <c r="I31" s="49"/>
      <c r="J31" s="49"/>
      <c r="K31" s="49"/>
      <c r="L31" s="63"/>
      <c r="M31" s="64"/>
    </row>
    <row r="32" spans="3:13" ht="8.25" customHeight="1" x14ac:dyDescent="0.25">
      <c r="C32" s="27"/>
      <c r="D32" s="32"/>
      <c r="E32" s="34"/>
      <c r="F32" s="32"/>
      <c r="G32" s="31"/>
      <c r="H32" s="34"/>
      <c r="I32" s="32"/>
      <c r="J32" s="31"/>
      <c r="K32" s="31"/>
      <c r="L32" s="31"/>
      <c r="M32" s="26"/>
    </row>
    <row r="33" spans="3:13" ht="8.25" customHeight="1" x14ac:dyDescent="0.25">
      <c r="C33" s="27"/>
      <c r="D33" s="27"/>
      <c r="E33" s="29"/>
      <c r="F33" s="27"/>
      <c r="G33" s="26"/>
      <c r="H33" s="29"/>
      <c r="I33" s="27"/>
      <c r="J33" s="26"/>
      <c r="K33" s="26"/>
      <c r="L33" s="26"/>
      <c r="M33" s="26"/>
    </row>
    <row r="34" spans="3:13" ht="12.9" customHeight="1" x14ac:dyDescent="0.25"/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D8948B-8FE8-423C-9C6E-F143E6AB9647}">
  <dimension ref="C1:AS42"/>
  <sheetViews>
    <sheetView tabSelected="1" topLeftCell="A10" workbookViewId="0">
      <selection activeCell="E24" sqref="E24:K38"/>
    </sheetView>
  </sheetViews>
  <sheetFormatPr defaultRowHeight="13.2" x14ac:dyDescent="0.25"/>
  <cols>
    <col min="3" max="4" width="1.5546875" customWidth="1"/>
    <col min="5" max="5" width="8.77734375" customWidth="1"/>
    <col min="6" max="6" width="19.21875" customWidth="1"/>
    <col min="12" max="13" width="1.5546875" customWidth="1"/>
    <col min="18" max="19" width="1.5546875" customWidth="1"/>
    <col min="22" max="22" width="20.44140625" customWidth="1"/>
    <col min="23" max="43" width="3.109375" customWidth="1"/>
    <col min="44" max="45" width="1.5546875" customWidth="1"/>
  </cols>
  <sheetData>
    <row r="1" spans="15:45" ht="12.9" customHeight="1" x14ac:dyDescent="0.25"/>
    <row r="2" spans="15:45" ht="8.25" customHeight="1" x14ac:dyDescent="0.25">
      <c r="R2" s="26"/>
      <c r="S2" s="26"/>
      <c r="T2" s="26"/>
      <c r="U2" s="26"/>
      <c r="V2" s="26"/>
      <c r="W2" s="27"/>
      <c r="X2" s="28"/>
      <c r="Y2" s="27"/>
      <c r="Z2" s="27"/>
      <c r="AA2" s="27"/>
      <c r="AB2" s="27"/>
      <c r="AC2" s="29"/>
      <c r="AD2" s="29"/>
      <c r="AE2" s="29"/>
      <c r="AF2" s="29"/>
      <c r="AG2" s="29"/>
      <c r="AH2" s="29"/>
      <c r="AI2" s="29"/>
      <c r="AJ2" s="27"/>
      <c r="AK2" s="29"/>
      <c r="AL2" s="29"/>
      <c r="AM2" s="29"/>
      <c r="AN2" s="29"/>
      <c r="AO2" s="29"/>
      <c r="AP2" s="29"/>
      <c r="AQ2" s="30"/>
      <c r="AR2" s="27"/>
      <c r="AS2" s="27"/>
    </row>
    <row r="3" spans="15:45" ht="8.25" customHeight="1" x14ac:dyDescent="0.25">
      <c r="R3" s="26"/>
      <c r="S3" s="31"/>
      <c r="T3" s="31"/>
      <c r="U3" s="31"/>
      <c r="V3" s="31"/>
      <c r="W3" s="32"/>
      <c r="X3" s="33"/>
      <c r="Y3" s="32"/>
      <c r="Z3" s="32"/>
      <c r="AA3" s="32"/>
      <c r="AB3" s="32"/>
      <c r="AC3" s="34"/>
      <c r="AD3" s="34"/>
      <c r="AE3" s="34"/>
      <c r="AF3" s="34"/>
      <c r="AG3" s="34"/>
      <c r="AH3" s="34"/>
      <c r="AI3" s="34"/>
      <c r="AJ3" s="32"/>
      <c r="AK3" s="34"/>
      <c r="AL3" s="34"/>
      <c r="AM3" s="34"/>
      <c r="AN3" s="34"/>
      <c r="AO3" s="34"/>
      <c r="AP3" s="34"/>
      <c r="AQ3" s="35"/>
      <c r="AR3" s="32"/>
      <c r="AS3" s="27"/>
    </row>
    <row r="4" spans="15:45" ht="132.75" customHeight="1" x14ac:dyDescent="0.25">
      <c r="O4" t="s">
        <v>40</v>
      </c>
      <c r="R4" s="36"/>
      <c r="S4" s="37"/>
      <c r="T4" s="83" t="s">
        <v>44</v>
      </c>
      <c r="U4" s="83" t="s">
        <v>82</v>
      </c>
      <c r="V4" s="38"/>
      <c r="W4" s="39" t="s">
        <v>45</v>
      </c>
      <c r="X4" s="39" t="s">
        <v>94</v>
      </c>
      <c r="Y4" s="39" t="s">
        <v>95</v>
      </c>
      <c r="Z4" s="39" t="s">
        <v>114</v>
      </c>
      <c r="AA4" s="39" t="s">
        <v>120</v>
      </c>
      <c r="AB4" s="39" t="s">
        <v>124</v>
      </c>
      <c r="AC4" s="39" t="s">
        <v>133</v>
      </c>
      <c r="AD4" s="39" t="s">
        <v>138</v>
      </c>
      <c r="AE4" s="39" t="s">
        <v>80</v>
      </c>
      <c r="AF4" s="39" t="s">
        <v>152</v>
      </c>
      <c r="AG4" s="39" t="s">
        <v>161</v>
      </c>
      <c r="AH4" s="39" t="s">
        <v>169</v>
      </c>
      <c r="AI4" s="39"/>
      <c r="AJ4" s="39"/>
      <c r="AK4" s="40" t="s">
        <v>32</v>
      </c>
      <c r="AL4" s="40" t="s">
        <v>33</v>
      </c>
      <c r="AM4" s="40" t="s">
        <v>34</v>
      </c>
      <c r="AN4" s="40" t="s">
        <v>35</v>
      </c>
      <c r="AO4" s="40" t="s">
        <v>36</v>
      </c>
      <c r="AP4" s="40" t="s">
        <v>37</v>
      </c>
      <c r="AQ4" s="40" t="s">
        <v>38</v>
      </c>
      <c r="AR4" s="41"/>
      <c r="AS4" s="42"/>
    </row>
    <row r="5" spans="15:45" ht="12.9" customHeight="1" x14ac:dyDescent="0.25">
      <c r="O5">
        <f t="shared" ref="O5:O17" si="0">SUM(W5:AI5)</f>
        <v>19</v>
      </c>
      <c r="R5" s="43"/>
      <c r="S5" s="44"/>
      <c r="T5" s="88">
        <f t="shared" ref="T5:T17" ca="1" si="1">U5+AP5+AQ5</f>
        <v>24</v>
      </c>
      <c r="U5" s="81">
        <f t="array" aca="1" ref="U5" ca="1">SUM(LARGE(W5:AI5,ROW(INDIRECT("1:8"))))</f>
        <v>19</v>
      </c>
      <c r="V5" s="51" t="s">
        <v>91</v>
      </c>
      <c r="W5" s="65">
        <v>9</v>
      </c>
      <c r="X5" s="65">
        <v>0</v>
      </c>
      <c r="Y5" s="65">
        <v>10</v>
      </c>
      <c r="Z5" s="65">
        <v>0</v>
      </c>
      <c r="AA5" s="65">
        <v>0</v>
      </c>
      <c r="AB5" s="65">
        <v>0</v>
      </c>
      <c r="AC5" s="65">
        <v>0</v>
      </c>
      <c r="AD5" s="65">
        <v>0</v>
      </c>
      <c r="AE5" s="65">
        <v>0</v>
      </c>
      <c r="AF5" s="65">
        <v>0</v>
      </c>
      <c r="AG5" s="65">
        <v>0</v>
      </c>
      <c r="AH5" s="65">
        <v>0</v>
      </c>
      <c r="AI5" s="65"/>
      <c r="AJ5" s="65"/>
      <c r="AK5" s="70"/>
      <c r="AL5" s="70"/>
      <c r="AM5" s="70">
        <v>5</v>
      </c>
      <c r="AN5" s="70"/>
      <c r="AO5" s="70"/>
      <c r="AP5" s="70">
        <f t="shared" ref="AP5:AP14" si="2">SUM(AK5:AO5)</f>
        <v>5</v>
      </c>
      <c r="AQ5" s="70"/>
      <c r="AR5" s="32"/>
      <c r="AS5" s="27"/>
    </row>
    <row r="6" spans="15:45" ht="12.9" customHeight="1" x14ac:dyDescent="0.25">
      <c r="O6">
        <f t="shared" si="0"/>
        <v>20</v>
      </c>
      <c r="R6" s="43"/>
      <c r="S6" s="44"/>
      <c r="T6" s="88">
        <f t="shared" ca="1" si="1"/>
        <v>20</v>
      </c>
      <c r="U6" s="81">
        <f t="array" aca="1" ref="U6" ca="1">SUM(LARGE(W6:AI6,ROW(INDIRECT("1:8"))))</f>
        <v>20</v>
      </c>
      <c r="V6" s="51" t="s">
        <v>17</v>
      </c>
      <c r="W6" s="65">
        <v>0</v>
      </c>
      <c r="X6" s="65">
        <v>0</v>
      </c>
      <c r="Y6" s="65">
        <v>0</v>
      </c>
      <c r="Z6" s="65">
        <v>0</v>
      </c>
      <c r="AA6" s="65">
        <v>0</v>
      </c>
      <c r="AB6" s="65">
        <v>0</v>
      </c>
      <c r="AC6" s="65">
        <v>0</v>
      </c>
      <c r="AD6" s="65">
        <v>0</v>
      </c>
      <c r="AE6" s="65">
        <v>0</v>
      </c>
      <c r="AF6" s="65">
        <v>10</v>
      </c>
      <c r="AG6" s="65">
        <v>0</v>
      </c>
      <c r="AH6" s="65">
        <v>10</v>
      </c>
      <c r="AI6" s="65"/>
      <c r="AJ6" s="65"/>
      <c r="AK6" s="70"/>
      <c r="AL6" s="70"/>
      <c r="AM6" s="70"/>
      <c r="AN6" s="70"/>
      <c r="AO6" s="70"/>
      <c r="AP6" s="70">
        <f t="shared" si="2"/>
        <v>0</v>
      </c>
      <c r="AQ6" s="70"/>
      <c r="AR6" s="32"/>
      <c r="AS6" s="27"/>
    </row>
    <row r="7" spans="15:45" ht="12.9" customHeight="1" x14ac:dyDescent="0.25">
      <c r="O7">
        <f t="shared" si="0"/>
        <v>19</v>
      </c>
      <c r="R7" s="43"/>
      <c r="S7" s="44"/>
      <c r="T7" s="88">
        <f t="shared" ca="1" si="1"/>
        <v>19</v>
      </c>
      <c r="U7" s="81">
        <f t="array" aca="1" ref="U7" ca="1">SUM(LARGE(W7:AI7,ROW(INDIRECT("1:8"))))</f>
        <v>19</v>
      </c>
      <c r="V7" s="79" t="s">
        <v>115</v>
      </c>
      <c r="W7" s="65">
        <v>0</v>
      </c>
      <c r="X7" s="65">
        <v>0</v>
      </c>
      <c r="Y7" s="65">
        <v>0</v>
      </c>
      <c r="Z7" s="65">
        <v>9</v>
      </c>
      <c r="AA7" s="65">
        <v>0</v>
      </c>
      <c r="AB7" s="65">
        <v>0</v>
      </c>
      <c r="AC7" s="65">
        <v>0</v>
      </c>
      <c r="AD7" s="65">
        <v>0</v>
      </c>
      <c r="AE7" s="65">
        <v>10</v>
      </c>
      <c r="AF7" s="65">
        <v>0</v>
      </c>
      <c r="AG7" s="65">
        <v>0</v>
      </c>
      <c r="AH7" s="65">
        <v>0</v>
      </c>
      <c r="AI7" s="65"/>
      <c r="AJ7" s="65"/>
      <c r="AK7" s="70"/>
      <c r="AL7" s="70"/>
      <c r="AM7" s="70"/>
      <c r="AN7" s="70"/>
      <c r="AO7" s="70"/>
      <c r="AP7" s="70">
        <f t="shared" si="2"/>
        <v>0</v>
      </c>
      <c r="AQ7" s="70"/>
      <c r="AR7" s="32"/>
      <c r="AS7" s="27"/>
    </row>
    <row r="8" spans="15:45" ht="12.9" customHeight="1" x14ac:dyDescent="0.25">
      <c r="O8">
        <f t="shared" si="0"/>
        <v>17</v>
      </c>
      <c r="R8" s="43"/>
      <c r="S8" s="44"/>
      <c r="T8" s="88">
        <f t="shared" ca="1" si="1"/>
        <v>17</v>
      </c>
      <c r="U8" s="81">
        <f t="array" aca="1" ref="U8" ca="1">SUM(LARGE(W8:AI8,ROW(INDIRECT("1:8"))))</f>
        <v>17</v>
      </c>
      <c r="V8" s="51" t="s">
        <v>84</v>
      </c>
      <c r="W8" s="65">
        <v>8</v>
      </c>
      <c r="X8" s="65">
        <v>0</v>
      </c>
      <c r="Y8" s="65">
        <v>0</v>
      </c>
      <c r="Z8" s="65">
        <v>0</v>
      </c>
      <c r="AA8" s="65">
        <v>0</v>
      </c>
      <c r="AB8" s="65">
        <v>0</v>
      </c>
      <c r="AC8" s="65">
        <v>0</v>
      </c>
      <c r="AD8" s="65">
        <v>0</v>
      </c>
      <c r="AE8" s="65">
        <v>0</v>
      </c>
      <c r="AF8" s="65">
        <v>0</v>
      </c>
      <c r="AG8" s="65">
        <v>9</v>
      </c>
      <c r="AH8" s="65">
        <v>0</v>
      </c>
      <c r="AI8" s="65"/>
      <c r="AJ8" s="65"/>
      <c r="AK8" s="70"/>
      <c r="AL8" s="70"/>
      <c r="AM8" s="70"/>
      <c r="AN8" s="70"/>
      <c r="AO8" s="70"/>
      <c r="AP8" s="70">
        <f t="shared" si="2"/>
        <v>0</v>
      </c>
      <c r="AQ8" s="70"/>
      <c r="AR8" s="32"/>
      <c r="AS8" s="27"/>
    </row>
    <row r="9" spans="15:45" ht="12.9" customHeight="1" x14ac:dyDescent="0.25">
      <c r="O9">
        <f t="shared" si="0"/>
        <v>10</v>
      </c>
      <c r="R9" s="43"/>
      <c r="S9" s="44"/>
      <c r="T9" s="88">
        <f t="shared" ca="1" si="1"/>
        <v>15</v>
      </c>
      <c r="U9" s="81">
        <f t="array" aca="1" ref="U9" ca="1">SUM(LARGE(W9:AI9,ROW(INDIRECT("1:8"))))</f>
        <v>10</v>
      </c>
      <c r="V9" s="51" t="s">
        <v>63</v>
      </c>
      <c r="W9" s="65">
        <v>0</v>
      </c>
      <c r="X9" s="65">
        <v>10</v>
      </c>
      <c r="Y9" s="65">
        <v>0</v>
      </c>
      <c r="Z9" s="65">
        <v>0</v>
      </c>
      <c r="AA9" s="65">
        <v>0</v>
      </c>
      <c r="AB9" s="65">
        <v>0</v>
      </c>
      <c r="AC9" s="65">
        <v>0</v>
      </c>
      <c r="AD9" s="65">
        <v>0</v>
      </c>
      <c r="AE9" s="65">
        <v>0</v>
      </c>
      <c r="AF9" s="65">
        <v>0</v>
      </c>
      <c r="AG9" s="65">
        <v>0</v>
      </c>
      <c r="AH9" s="65">
        <v>0</v>
      </c>
      <c r="AI9" s="65"/>
      <c r="AJ9" s="65"/>
      <c r="AK9" s="70"/>
      <c r="AL9" s="70"/>
      <c r="AM9" s="70"/>
      <c r="AN9" s="70"/>
      <c r="AO9" s="70">
        <v>5</v>
      </c>
      <c r="AP9" s="70">
        <f t="shared" si="2"/>
        <v>5</v>
      </c>
      <c r="AQ9" s="70"/>
      <c r="AR9" s="32"/>
      <c r="AS9" s="27"/>
    </row>
    <row r="10" spans="15:45" ht="12.9" customHeight="1" x14ac:dyDescent="0.25">
      <c r="O10">
        <f t="shared" si="0"/>
        <v>10</v>
      </c>
      <c r="R10" s="43"/>
      <c r="S10" s="44"/>
      <c r="T10" s="88">
        <f t="shared" ca="1" si="1"/>
        <v>10</v>
      </c>
      <c r="U10" s="81">
        <f t="array" aca="1" ref="U10" ca="1">SUM(LARGE(W10:AI10,ROW(INDIRECT("1:8"))))</f>
        <v>10</v>
      </c>
      <c r="V10" s="51" t="s">
        <v>62</v>
      </c>
      <c r="W10" s="65">
        <v>0</v>
      </c>
      <c r="X10" s="65">
        <v>0</v>
      </c>
      <c r="Y10" s="65">
        <v>0</v>
      </c>
      <c r="Z10" s="65">
        <v>10</v>
      </c>
      <c r="AA10" s="65">
        <v>0</v>
      </c>
      <c r="AB10" s="65">
        <v>0</v>
      </c>
      <c r="AC10" s="65">
        <v>0</v>
      </c>
      <c r="AD10" s="65">
        <v>0</v>
      </c>
      <c r="AE10" s="65">
        <v>0</v>
      </c>
      <c r="AF10" s="65">
        <v>0</v>
      </c>
      <c r="AG10" s="65">
        <v>0</v>
      </c>
      <c r="AH10" s="65">
        <v>0</v>
      </c>
      <c r="AI10" s="65"/>
      <c r="AJ10" s="65"/>
      <c r="AK10" s="70"/>
      <c r="AL10" s="70"/>
      <c r="AM10" s="70"/>
      <c r="AN10" s="70"/>
      <c r="AO10" s="70"/>
      <c r="AP10" s="70">
        <f t="shared" si="2"/>
        <v>0</v>
      </c>
      <c r="AQ10" s="70"/>
      <c r="AR10" s="32"/>
      <c r="AS10" s="27"/>
    </row>
    <row r="11" spans="15:45" ht="12.9" customHeight="1" x14ac:dyDescent="0.25">
      <c r="O11">
        <f t="shared" si="0"/>
        <v>10</v>
      </c>
      <c r="R11" s="43"/>
      <c r="S11" s="44"/>
      <c r="T11" s="88">
        <f t="shared" ca="1" si="1"/>
        <v>10</v>
      </c>
      <c r="U11" s="81">
        <f t="array" aca="1" ref="U11" ca="1">SUM(LARGE(W11:AI11,ROW(INDIRECT("1:8"))))</f>
        <v>10</v>
      </c>
      <c r="V11" s="51" t="s">
        <v>119</v>
      </c>
      <c r="W11" s="65">
        <v>0</v>
      </c>
      <c r="X11" s="65">
        <v>0</v>
      </c>
      <c r="Y11" s="65">
        <v>0</v>
      </c>
      <c r="Z11" s="65">
        <v>0</v>
      </c>
      <c r="AA11" s="65">
        <v>10</v>
      </c>
      <c r="AB11" s="65">
        <v>0</v>
      </c>
      <c r="AC11" s="65">
        <v>0</v>
      </c>
      <c r="AD11" s="65">
        <v>0</v>
      </c>
      <c r="AE11" s="65">
        <v>0</v>
      </c>
      <c r="AF11" s="65">
        <v>0</v>
      </c>
      <c r="AG11" s="65">
        <v>0</v>
      </c>
      <c r="AH11" s="65">
        <v>0</v>
      </c>
      <c r="AI11" s="65"/>
      <c r="AJ11" s="65"/>
      <c r="AK11" s="70"/>
      <c r="AL11" s="70"/>
      <c r="AM11" s="70"/>
      <c r="AN11" s="70"/>
      <c r="AO11" s="70"/>
      <c r="AP11" s="70">
        <f t="shared" si="2"/>
        <v>0</v>
      </c>
      <c r="AQ11" s="70"/>
      <c r="AR11" s="32"/>
      <c r="AS11" s="27"/>
    </row>
    <row r="12" spans="15:45" ht="12.9" customHeight="1" x14ac:dyDescent="0.25">
      <c r="O12">
        <f t="shared" si="0"/>
        <v>10</v>
      </c>
      <c r="R12" s="43"/>
      <c r="S12" s="44"/>
      <c r="T12" s="88">
        <f t="shared" ca="1" si="1"/>
        <v>10</v>
      </c>
      <c r="U12" s="81">
        <f t="array" aca="1" ref="U12" ca="1">SUM(LARGE(W12:AI12,ROW(INDIRECT("1:8"))))</f>
        <v>10</v>
      </c>
      <c r="V12" s="51" t="s">
        <v>72</v>
      </c>
      <c r="W12" s="65">
        <v>0</v>
      </c>
      <c r="X12" s="65">
        <v>0</v>
      </c>
      <c r="Y12" s="65">
        <v>0</v>
      </c>
      <c r="Z12" s="65">
        <v>0</v>
      </c>
      <c r="AA12" s="65">
        <v>0</v>
      </c>
      <c r="AB12" s="65">
        <v>10</v>
      </c>
      <c r="AC12" s="65">
        <v>0</v>
      </c>
      <c r="AD12" s="65">
        <v>0</v>
      </c>
      <c r="AE12" s="65">
        <v>0</v>
      </c>
      <c r="AF12" s="65">
        <v>0</v>
      </c>
      <c r="AG12" s="65">
        <v>0</v>
      </c>
      <c r="AH12" s="65">
        <v>0</v>
      </c>
      <c r="AI12" s="65"/>
      <c r="AJ12" s="65"/>
      <c r="AK12" s="70"/>
      <c r="AL12" s="70"/>
      <c r="AM12" s="70"/>
      <c r="AN12" s="70"/>
      <c r="AO12" s="70"/>
      <c r="AP12" s="70">
        <f t="shared" si="2"/>
        <v>0</v>
      </c>
      <c r="AQ12" s="70"/>
      <c r="AR12" s="32"/>
      <c r="AS12" s="27"/>
    </row>
    <row r="13" spans="15:45" ht="12.9" customHeight="1" x14ac:dyDescent="0.25">
      <c r="O13">
        <f t="shared" si="0"/>
        <v>10</v>
      </c>
      <c r="R13" s="43"/>
      <c r="S13" s="44"/>
      <c r="T13" s="88">
        <f t="shared" ca="1" si="1"/>
        <v>10</v>
      </c>
      <c r="U13" s="81">
        <f t="array" aca="1" ref="U13" ca="1">SUM(LARGE(W13:AI13,ROW(INDIRECT("1:8"))))</f>
        <v>10</v>
      </c>
      <c r="V13" s="51" t="s">
        <v>27</v>
      </c>
      <c r="W13" s="65">
        <v>0</v>
      </c>
      <c r="X13" s="65">
        <v>0</v>
      </c>
      <c r="Y13" s="65">
        <v>0</v>
      </c>
      <c r="Z13" s="65">
        <v>0</v>
      </c>
      <c r="AA13" s="65">
        <v>0</v>
      </c>
      <c r="AB13" s="65">
        <v>0</v>
      </c>
      <c r="AC13" s="65">
        <v>0</v>
      </c>
      <c r="AD13" s="65">
        <v>10</v>
      </c>
      <c r="AE13" s="65">
        <v>0</v>
      </c>
      <c r="AF13" s="65">
        <v>0</v>
      </c>
      <c r="AG13" s="65">
        <v>0</v>
      </c>
      <c r="AH13" s="65">
        <v>0</v>
      </c>
      <c r="AI13" s="65"/>
      <c r="AJ13" s="65"/>
      <c r="AK13" s="70"/>
      <c r="AL13" s="70"/>
      <c r="AM13" s="70"/>
      <c r="AN13" s="70"/>
      <c r="AO13" s="70"/>
      <c r="AP13" s="70">
        <f t="shared" si="2"/>
        <v>0</v>
      </c>
      <c r="AQ13" s="70"/>
      <c r="AR13" s="32"/>
      <c r="AS13" s="27"/>
    </row>
    <row r="14" spans="15:45" ht="12.9" customHeight="1" x14ac:dyDescent="0.25">
      <c r="O14">
        <f t="shared" si="0"/>
        <v>10</v>
      </c>
      <c r="R14" s="43"/>
      <c r="S14" s="44"/>
      <c r="T14" s="88">
        <f t="shared" ca="1" si="1"/>
        <v>10</v>
      </c>
      <c r="U14" s="81">
        <f t="array" aca="1" ref="U14" ca="1">SUM(LARGE(W14:AI14,ROW(INDIRECT("1:8"))))</f>
        <v>10</v>
      </c>
      <c r="V14" s="51" t="s">
        <v>155</v>
      </c>
      <c r="W14" s="65">
        <v>0</v>
      </c>
      <c r="X14" s="65">
        <v>0</v>
      </c>
      <c r="Y14" s="65">
        <v>0</v>
      </c>
      <c r="Z14" s="65">
        <v>0</v>
      </c>
      <c r="AA14" s="65">
        <v>0</v>
      </c>
      <c r="AB14" s="65">
        <v>0</v>
      </c>
      <c r="AC14" s="65">
        <v>0</v>
      </c>
      <c r="AD14" s="65">
        <v>0</v>
      </c>
      <c r="AE14" s="65">
        <v>0</v>
      </c>
      <c r="AF14" s="65">
        <v>0</v>
      </c>
      <c r="AG14" s="65">
        <v>10</v>
      </c>
      <c r="AH14" s="65">
        <v>0</v>
      </c>
      <c r="AI14" s="65"/>
      <c r="AJ14" s="65"/>
      <c r="AK14" s="70"/>
      <c r="AL14" s="70"/>
      <c r="AM14" s="70"/>
      <c r="AN14" s="70"/>
      <c r="AO14" s="70"/>
      <c r="AP14" s="70">
        <f t="shared" si="2"/>
        <v>0</v>
      </c>
      <c r="AQ14" s="70"/>
      <c r="AR14" s="32"/>
      <c r="AS14" s="27"/>
    </row>
    <row r="15" spans="15:45" ht="12.9" customHeight="1" x14ac:dyDescent="0.25">
      <c r="O15">
        <f t="shared" si="0"/>
        <v>9</v>
      </c>
      <c r="R15" s="43"/>
      <c r="S15" s="44"/>
      <c r="T15" s="88">
        <f t="shared" ca="1" si="1"/>
        <v>9</v>
      </c>
      <c r="U15" s="81">
        <f t="array" aca="1" ref="U15" ca="1">SUM(LARGE(W15:AI15,ROW(INDIRECT("1:8"))))</f>
        <v>9</v>
      </c>
      <c r="V15" s="51" t="s">
        <v>164</v>
      </c>
      <c r="W15" s="65">
        <v>0</v>
      </c>
      <c r="X15" s="65">
        <v>0</v>
      </c>
      <c r="Y15" s="65">
        <v>0</v>
      </c>
      <c r="Z15" s="65">
        <v>0</v>
      </c>
      <c r="AA15" s="65">
        <v>0</v>
      </c>
      <c r="AB15" s="65">
        <v>0</v>
      </c>
      <c r="AC15" s="65">
        <v>0</v>
      </c>
      <c r="AD15" s="65">
        <v>0</v>
      </c>
      <c r="AE15" s="65">
        <v>0</v>
      </c>
      <c r="AF15" s="65">
        <v>0</v>
      </c>
      <c r="AG15" s="65">
        <v>0</v>
      </c>
      <c r="AH15" s="65">
        <v>9</v>
      </c>
      <c r="AI15" s="65"/>
      <c r="AJ15" s="65"/>
      <c r="AK15" s="70"/>
      <c r="AL15" s="70"/>
      <c r="AM15" s="70"/>
      <c r="AN15" s="70"/>
      <c r="AO15" s="70"/>
      <c r="AP15" s="70">
        <v>0</v>
      </c>
      <c r="AQ15" s="70"/>
      <c r="AR15" s="32"/>
      <c r="AS15" s="27"/>
    </row>
    <row r="16" spans="15:45" ht="12.9" customHeight="1" x14ac:dyDescent="0.25">
      <c r="O16">
        <f t="shared" si="0"/>
        <v>8</v>
      </c>
      <c r="R16" s="43"/>
      <c r="S16" s="44"/>
      <c r="T16" s="88">
        <f t="shared" ca="1" si="1"/>
        <v>8</v>
      </c>
      <c r="U16" s="81">
        <f t="array" aca="1" ref="U16" ca="1">SUM(LARGE(W16:AI16,ROW(INDIRECT("1:8"))))</f>
        <v>8</v>
      </c>
      <c r="V16" s="51" t="s">
        <v>106</v>
      </c>
      <c r="W16" s="65">
        <v>0</v>
      </c>
      <c r="X16" s="65">
        <v>8</v>
      </c>
      <c r="Y16" s="65">
        <v>0</v>
      </c>
      <c r="Z16" s="65">
        <v>0</v>
      </c>
      <c r="AA16" s="65">
        <v>0</v>
      </c>
      <c r="AB16" s="65">
        <v>0</v>
      </c>
      <c r="AC16" s="65">
        <v>0</v>
      </c>
      <c r="AD16" s="65">
        <v>0</v>
      </c>
      <c r="AE16" s="65">
        <v>0</v>
      </c>
      <c r="AF16" s="65">
        <v>0</v>
      </c>
      <c r="AG16" s="65">
        <v>0</v>
      </c>
      <c r="AH16" s="65">
        <v>0</v>
      </c>
      <c r="AI16" s="65"/>
      <c r="AJ16" s="65"/>
      <c r="AK16" s="70"/>
      <c r="AL16" s="70"/>
      <c r="AM16" s="70"/>
      <c r="AN16" s="70"/>
      <c r="AO16" s="70"/>
      <c r="AP16" s="70">
        <f>SUM(AK16:AO16)</f>
        <v>0</v>
      </c>
      <c r="AQ16" s="70"/>
      <c r="AR16" s="32"/>
      <c r="AS16" s="27"/>
    </row>
    <row r="17" spans="3:45" ht="12.9" customHeight="1" x14ac:dyDescent="0.25">
      <c r="O17">
        <f t="shared" si="0"/>
        <v>8</v>
      </c>
      <c r="R17" s="43"/>
      <c r="S17" s="44"/>
      <c r="T17" s="88">
        <f t="shared" ca="1" si="1"/>
        <v>8</v>
      </c>
      <c r="U17" s="81">
        <f t="array" aca="1" ref="U17" ca="1">SUM(LARGE(W17:AI17,ROW(INDIRECT("1:8"))))</f>
        <v>8</v>
      </c>
      <c r="V17" s="51" t="s">
        <v>165</v>
      </c>
      <c r="W17" s="65">
        <v>0</v>
      </c>
      <c r="X17" s="65">
        <v>0</v>
      </c>
      <c r="Y17" s="65">
        <v>0</v>
      </c>
      <c r="Z17" s="65">
        <v>0</v>
      </c>
      <c r="AA17" s="65">
        <v>0</v>
      </c>
      <c r="AB17" s="65">
        <v>0</v>
      </c>
      <c r="AC17" s="65">
        <v>0</v>
      </c>
      <c r="AD17" s="65">
        <v>0</v>
      </c>
      <c r="AE17" s="65">
        <v>0</v>
      </c>
      <c r="AF17" s="65">
        <v>0</v>
      </c>
      <c r="AG17" s="65">
        <v>0</v>
      </c>
      <c r="AH17" s="65">
        <v>8</v>
      </c>
      <c r="AI17" s="65"/>
      <c r="AJ17" s="65"/>
      <c r="AK17" s="70"/>
      <c r="AL17" s="70"/>
      <c r="AM17" s="70"/>
      <c r="AN17" s="70"/>
      <c r="AO17" s="70"/>
      <c r="AP17" s="70">
        <v>0</v>
      </c>
      <c r="AQ17" s="70"/>
      <c r="AR17" s="32"/>
      <c r="AS17" s="27"/>
    </row>
    <row r="18" spans="3:45" ht="12.9" customHeight="1" x14ac:dyDescent="0.25">
      <c r="R18" s="43"/>
      <c r="S18" s="44"/>
      <c r="T18" s="47"/>
      <c r="U18" s="47"/>
      <c r="V18" s="51"/>
      <c r="W18" s="65"/>
      <c r="X18" s="65"/>
      <c r="Y18" s="65"/>
      <c r="Z18" s="65"/>
      <c r="AA18" s="65"/>
      <c r="AB18" s="65"/>
      <c r="AC18" s="65"/>
      <c r="AD18" s="65"/>
      <c r="AE18" s="65"/>
      <c r="AF18" s="65"/>
      <c r="AG18" s="65"/>
      <c r="AH18" s="65"/>
      <c r="AI18" s="65"/>
      <c r="AJ18" s="65"/>
      <c r="AK18" s="70"/>
      <c r="AL18" s="70"/>
      <c r="AM18" s="70"/>
      <c r="AN18" s="70"/>
      <c r="AO18" s="70"/>
      <c r="AP18" s="70"/>
      <c r="AQ18" s="70"/>
      <c r="AR18" s="32"/>
      <c r="AS18" s="27"/>
    </row>
    <row r="19" spans="3:45" ht="8.25" customHeight="1" x14ac:dyDescent="0.25">
      <c r="R19" s="26"/>
      <c r="S19" s="31"/>
      <c r="T19" s="31"/>
      <c r="U19" s="31"/>
      <c r="V19" s="31"/>
      <c r="W19" s="32"/>
      <c r="X19" s="33"/>
      <c r="Y19" s="32"/>
      <c r="Z19" s="32"/>
      <c r="AA19" s="32"/>
      <c r="AB19" s="32"/>
      <c r="AC19" s="34"/>
      <c r="AD19" s="34"/>
      <c r="AE19" s="34"/>
      <c r="AF19" s="34"/>
      <c r="AG19" s="34"/>
      <c r="AH19" s="34"/>
      <c r="AI19" s="34"/>
      <c r="AJ19" s="32"/>
      <c r="AK19" s="34"/>
      <c r="AL19" s="34"/>
      <c r="AM19" s="34"/>
      <c r="AN19" s="34"/>
      <c r="AO19" s="34"/>
      <c r="AP19" s="34"/>
      <c r="AQ19" s="35"/>
      <c r="AR19" s="32"/>
      <c r="AS19" s="27"/>
    </row>
    <row r="20" spans="3:45" ht="8.25" customHeight="1" x14ac:dyDescent="0.25">
      <c r="R20" s="26"/>
      <c r="S20" s="26"/>
      <c r="T20" s="26"/>
      <c r="U20" s="26"/>
      <c r="V20" s="26"/>
      <c r="W20" s="26"/>
      <c r="X20" s="27"/>
      <c r="Y20" s="27"/>
      <c r="Z20" s="27"/>
      <c r="AA20" s="27"/>
      <c r="AB20" s="27"/>
      <c r="AC20" s="27"/>
      <c r="AD20" s="29"/>
      <c r="AE20" s="29"/>
      <c r="AF20" s="29"/>
      <c r="AG20" s="29"/>
      <c r="AH20" s="29"/>
      <c r="AI20" s="29"/>
      <c r="AJ20" s="29"/>
      <c r="AK20" s="27"/>
      <c r="AL20" s="29"/>
      <c r="AM20" s="29"/>
      <c r="AN20" s="29"/>
      <c r="AO20" s="29"/>
      <c r="AP20" s="29"/>
      <c r="AQ20" s="29"/>
      <c r="AR20" s="30"/>
      <c r="AS20" s="27"/>
    </row>
    <row r="21" spans="3:45" ht="12.9" customHeight="1" x14ac:dyDescent="0.25"/>
    <row r="22" spans="3:45" ht="12.9" customHeight="1" x14ac:dyDescent="0.25"/>
    <row r="23" spans="3:45" ht="8.25" customHeight="1" x14ac:dyDescent="0.25">
      <c r="C23" s="27"/>
      <c r="D23" s="27"/>
      <c r="E23" s="29"/>
      <c r="F23" s="27"/>
      <c r="G23" s="26"/>
      <c r="H23" s="29"/>
      <c r="I23" s="27"/>
      <c r="J23" s="26"/>
      <c r="K23" s="26"/>
      <c r="L23" s="26"/>
      <c r="M23" s="26"/>
    </row>
    <row r="24" spans="3:45" ht="8.25" customHeight="1" x14ac:dyDescent="0.25">
      <c r="C24" s="27"/>
      <c r="D24" s="32"/>
      <c r="E24" s="34" t="s">
        <v>100</v>
      </c>
      <c r="F24" s="32"/>
      <c r="G24" s="31"/>
      <c r="H24" s="34"/>
      <c r="I24" s="32"/>
      <c r="J24" s="31"/>
      <c r="K24" s="31"/>
      <c r="L24" s="31"/>
      <c r="M24" s="26"/>
    </row>
    <row r="25" spans="3:45" ht="24.9" customHeight="1" x14ac:dyDescent="0.25">
      <c r="C25" s="53"/>
      <c r="D25" s="54"/>
      <c r="E25" s="55" t="s">
        <v>39</v>
      </c>
      <c r="F25" s="55" t="s">
        <v>2</v>
      </c>
      <c r="G25" s="55" t="s">
        <v>40</v>
      </c>
      <c r="H25" s="55" t="s">
        <v>41</v>
      </c>
      <c r="I25" s="55" t="s">
        <v>42</v>
      </c>
      <c r="J25" s="55" t="s">
        <v>43</v>
      </c>
      <c r="K25" s="56" t="s">
        <v>44</v>
      </c>
      <c r="L25" s="57"/>
      <c r="M25" s="58"/>
    </row>
    <row r="26" spans="3:45" ht="12.9" customHeight="1" x14ac:dyDescent="0.25">
      <c r="C26" s="59"/>
      <c r="D26" s="60"/>
      <c r="E26" s="47">
        <v>1</v>
      </c>
      <c r="F26" s="51" t="str">
        <f>V5</f>
        <v>Kim Forsyth</v>
      </c>
      <c r="G26" s="49">
        <f>O5</f>
        <v>19</v>
      </c>
      <c r="H26" s="49">
        <f>AP5+AQ5</f>
        <v>5</v>
      </c>
      <c r="I26" s="49">
        <f>COUNTIF(W5:AI5,"&lt;&gt;"&amp;"")-COUNTIF(W5:AI5,"=0")</f>
        <v>2</v>
      </c>
      <c r="J26" s="81">
        <f ca="1">U5</f>
        <v>19</v>
      </c>
      <c r="K26" s="88">
        <f ca="1">T5</f>
        <v>24</v>
      </c>
      <c r="L26" s="63"/>
      <c r="M26" s="64"/>
    </row>
    <row r="27" spans="3:45" ht="12.9" customHeight="1" x14ac:dyDescent="0.25">
      <c r="C27" s="59"/>
      <c r="D27" s="60"/>
      <c r="E27" s="47">
        <v>2</v>
      </c>
      <c r="F27" s="51" t="str">
        <f t="shared" ref="F27:F31" si="3">V6</f>
        <v>Sue Fallon</v>
      </c>
      <c r="G27" s="49">
        <f>O6</f>
        <v>20</v>
      </c>
      <c r="H27" s="49">
        <f>AP6+AQ6</f>
        <v>0</v>
      </c>
      <c r="I27" s="49">
        <f>COUNTIF(W6:AI6,"&lt;&gt;"&amp;"")-COUNTIF(W6:AI6,"=0")</f>
        <v>2</v>
      </c>
      <c r="J27" s="81">
        <f ca="1">U6</f>
        <v>20</v>
      </c>
      <c r="K27" s="88">
        <f ca="1">T6</f>
        <v>20</v>
      </c>
      <c r="L27" s="63"/>
      <c r="M27" s="64"/>
    </row>
    <row r="28" spans="3:45" ht="12.9" customHeight="1" x14ac:dyDescent="0.25">
      <c r="C28" s="59"/>
      <c r="D28" s="60"/>
      <c r="E28" s="47">
        <v>3</v>
      </c>
      <c r="F28" s="51" t="str">
        <f t="shared" si="3"/>
        <v>Anita James</v>
      </c>
      <c r="G28" s="49">
        <f t="shared" ref="G28:G34" si="4">O7</f>
        <v>19</v>
      </c>
      <c r="H28" s="49">
        <f t="shared" ref="H28:H34" si="5">AP7+AQ7</f>
        <v>0</v>
      </c>
      <c r="I28" s="49">
        <f t="shared" ref="I28:I34" si="6">COUNTIF(W7:AI7,"&lt;&gt;"&amp;"")-COUNTIF(W7:AI7,"=0")</f>
        <v>2</v>
      </c>
      <c r="J28" s="81">
        <f t="shared" ref="J28:J34" ca="1" si="7">U7</f>
        <v>19</v>
      </c>
      <c r="K28" s="88">
        <f t="shared" ref="K28:K34" ca="1" si="8">T7</f>
        <v>19</v>
      </c>
      <c r="L28" s="63"/>
      <c r="M28" s="64"/>
    </row>
    <row r="29" spans="3:45" ht="12.9" customHeight="1" x14ac:dyDescent="0.25">
      <c r="C29" s="59"/>
      <c r="D29" s="60"/>
      <c r="E29" s="47">
        <v>4</v>
      </c>
      <c r="F29" s="51" t="str">
        <f t="shared" si="3"/>
        <v>Natalie Bliss</v>
      </c>
      <c r="G29" s="49">
        <f t="shared" si="4"/>
        <v>17</v>
      </c>
      <c r="H29" s="49">
        <f t="shared" si="5"/>
        <v>0</v>
      </c>
      <c r="I29" s="49">
        <f t="shared" si="6"/>
        <v>2</v>
      </c>
      <c r="J29" s="81">
        <f t="shared" ca="1" si="7"/>
        <v>17</v>
      </c>
      <c r="K29" s="88">
        <f t="shared" ca="1" si="8"/>
        <v>17</v>
      </c>
      <c r="L29" s="63"/>
      <c r="M29" s="64"/>
    </row>
    <row r="30" spans="3:45" ht="12.9" customHeight="1" x14ac:dyDescent="0.25">
      <c r="C30" s="59"/>
      <c r="D30" s="60"/>
      <c r="E30" s="47">
        <v>5</v>
      </c>
      <c r="F30" s="51" t="str">
        <f t="shared" si="3"/>
        <v>Sarah Green</v>
      </c>
      <c r="G30" s="49">
        <f t="shared" si="4"/>
        <v>10</v>
      </c>
      <c r="H30" s="49">
        <f t="shared" si="5"/>
        <v>5</v>
      </c>
      <c r="I30" s="49">
        <f t="shared" si="6"/>
        <v>1</v>
      </c>
      <c r="J30" s="81">
        <f t="shared" ca="1" si="7"/>
        <v>10</v>
      </c>
      <c r="K30" s="88">
        <f t="shared" ca="1" si="8"/>
        <v>15</v>
      </c>
      <c r="L30" s="63"/>
      <c r="M30" s="64"/>
    </row>
    <row r="31" spans="3:45" ht="12.9" customHeight="1" x14ac:dyDescent="0.25">
      <c r="C31" s="59"/>
      <c r="D31" s="60"/>
      <c r="E31" s="47">
        <v>6</v>
      </c>
      <c r="F31" s="51" t="str">
        <f t="shared" si="3"/>
        <v>Becca Bullock</v>
      </c>
      <c r="G31" s="49">
        <f t="shared" si="4"/>
        <v>10</v>
      </c>
      <c r="H31" s="49">
        <f t="shared" si="5"/>
        <v>0</v>
      </c>
      <c r="I31" s="49">
        <f t="shared" si="6"/>
        <v>1</v>
      </c>
      <c r="J31" s="81">
        <f t="shared" ca="1" si="7"/>
        <v>10</v>
      </c>
      <c r="K31" s="88">
        <f t="shared" ca="1" si="8"/>
        <v>10</v>
      </c>
      <c r="L31" s="63"/>
      <c r="M31" s="64"/>
    </row>
    <row r="32" spans="3:45" ht="12.9" customHeight="1" x14ac:dyDescent="0.25">
      <c r="C32" s="59"/>
      <c r="D32" s="60"/>
      <c r="E32" s="47">
        <v>7</v>
      </c>
      <c r="F32" s="51" t="str">
        <f t="shared" ref="F32:F38" si="9">V11</f>
        <v>Sue Graham</v>
      </c>
      <c r="G32" s="49">
        <f t="shared" si="4"/>
        <v>10</v>
      </c>
      <c r="H32" s="49">
        <f t="shared" si="5"/>
        <v>0</v>
      </c>
      <c r="I32" s="49">
        <f t="shared" si="6"/>
        <v>1</v>
      </c>
      <c r="J32" s="81">
        <f t="shared" ca="1" si="7"/>
        <v>10</v>
      </c>
      <c r="K32" s="88">
        <f t="shared" ca="1" si="8"/>
        <v>10</v>
      </c>
      <c r="L32" s="63"/>
      <c r="M32" s="64"/>
    </row>
    <row r="33" spans="3:13" ht="12.9" customHeight="1" x14ac:dyDescent="0.25">
      <c r="C33" s="59"/>
      <c r="D33" s="60"/>
      <c r="E33" s="47">
        <v>8</v>
      </c>
      <c r="F33" s="51" t="str">
        <f t="shared" si="9"/>
        <v>Victoria Inglis-Smith</v>
      </c>
      <c r="G33" s="49">
        <f t="shared" si="4"/>
        <v>10</v>
      </c>
      <c r="H33" s="49">
        <f t="shared" si="5"/>
        <v>0</v>
      </c>
      <c r="I33" s="49">
        <f t="shared" si="6"/>
        <v>1</v>
      </c>
      <c r="J33" s="81">
        <f t="shared" ca="1" si="7"/>
        <v>10</v>
      </c>
      <c r="K33" s="88">
        <f t="shared" ca="1" si="8"/>
        <v>10</v>
      </c>
      <c r="L33" s="63"/>
      <c r="M33" s="64"/>
    </row>
    <row r="34" spans="3:13" ht="12.9" customHeight="1" x14ac:dyDescent="0.25">
      <c r="C34" s="59"/>
      <c r="D34" s="60"/>
      <c r="E34" s="47">
        <v>9</v>
      </c>
      <c r="F34" s="51" t="str">
        <f t="shared" si="9"/>
        <v>Shelley Bennett</v>
      </c>
      <c r="G34" s="49">
        <f t="shared" si="4"/>
        <v>10</v>
      </c>
      <c r="H34" s="49">
        <f t="shared" si="5"/>
        <v>0</v>
      </c>
      <c r="I34" s="49">
        <f t="shared" si="6"/>
        <v>1</v>
      </c>
      <c r="J34" s="81">
        <f t="shared" ca="1" si="7"/>
        <v>10</v>
      </c>
      <c r="K34" s="88">
        <f t="shared" ca="1" si="8"/>
        <v>10</v>
      </c>
      <c r="L34" s="63"/>
      <c r="M34" s="64"/>
    </row>
    <row r="35" spans="3:13" ht="12.9" customHeight="1" x14ac:dyDescent="0.25">
      <c r="C35" s="59"/>
      <c r="D35" s="60"/>
      <c r="E35" s="47">
        <v>10</v>
      </c>
      <c r="F35" s="51" t="str">
        <f t="shared" si="9"/>
        <v>Sarah Del Tozzotto</v>
      </c>
      <c r="G35" s="49">
        <f t="shared" ref="G35:G38" si="10">O14</f>
        <v>10</v>
      </c>
      <c r="H35" s="49">
        <f t="shared" ref="H35:H38" si="11">AP14+AQ14</f>
        <v>0</v>
      </c>
      <c r="I35" s="49">
        <f t="shared" ref="I35:I38" si="12">COUNTIF(W14:AI14,"&lt;&gt;"&amp;"")-COUNTIF(W14:AI14,"=0")</f>
        <v>1</v>
      </c>
      <c r="J35" s="81">
        <f t="shared" ref="J35:J38" ca="1" si="13">U14</f>
        <v>10</v>
      </c>
      <c r="K35" s="88">
        <f t="shared" ref="K35:K38" ca="1" si="14">T14</f>
        <v>10</v>
      </c>
      <c r="L35" s="63"/>
      <c r="M35" s="64"/>
    </row>
    <row r="36" spans="3:13" ht="12.9" customHeight="1" x14ac:dyDescent="0.25">
      <c r="C36" s="59"/>
      <c r="D36" s="60"/>
      <c r="E36" s="47">
        <v>11</v>
      </c>
      <c r="F36" s="51" t="str">
        <f t="shared" si="9"/>
        <v>Kate Paver</v>
      </c>
      <c r="G36" s="49">
        <f t="shared" si="10"/>
        <v>9</v>
      </c>
      <c r="H36" s="49">
        <f t="shared" si="11"/>
        <v>0</v>
      </c>
      <c r="I36" s="49">
        <f t="shared" si="12"/>
        <v>1</v>
      </c>
      <c r="J36" s="81">
        <f t="shared" ca="1" si="13"/>
        <v>9</v>
      </c>
      <c r="K36" s="88">
        <f t="shared" ca="1" si="14"/>
        <v>9</v>
      </c>
      <c r="L36" s="63"/>
      <c r="M36" s="64"/>
    </row>
    <row r="37" spans="3:13" ht="12.9" customHeight="1" x14ac:dyDescent="0.25">
      <c r="C37" s="59"/>
      <c r="D37" s="60"/>
      <c r="E37" s="47">
        <v>12</v>
      </c>
      <c r="F37" s="51" t="str">
        <f t="shared" si="9"/>
        <v>Barbara Orth</v>
      </c>
      <c r="G37" s="49">
        <f t="shared" si="10"/>
        <v>8</v>
      </c>
      <c r="H37" s="49">
        <f t="shared" si="11"/>
        <v>0</v>
      </c>
      <c r="I37" s="49">
        <f t="shared" si="12"/>
        <v>1</v>
      </c>
      <c r="J37" s="81">
        <f t="shared" ca="1" si="13"/>
        <v>8</v>
      </c>
      <c r="K37" s="88">
        <f t="shared" ca="1" si="14"/>
        <v>8</v>
      </c>
      <c r="L37" s="63"/>
      <c r="M37" s="64"/>
    </row>
    <row r="38" spans="3:13" ht="12.9" customHeight="1" x14ac:dyDescent="0.25">
      <c r="C38" s="59"/>
      <c r="D38" s="60"/>
      <c r="E38" s="47">
        <v>13</v>
      </c>
      <c r="F38" s="51" t="str">
        <f t="shared" si="9"/>
        <v>Samantha Baillet</v>
      </c>
      <c r="G38" s="49">
        <f t="shared" si="10"/>
        <v>8</v>
      </c>
      <c r="H38" s="49">
        <f t="shared" si="11"/>
        <v>0</v>
      </c>
      <c r="I38" s="49">
        <f t="shared" si="12"/>
        <v>1</v>
      </c>
      <c r="J38" s="81">
        <f t="shared" ca="1" si="13"/>
        <v>8</v>
      </c>
      <c r="K38" s="88">
        <f t="shared" ca="1" si="14"/>
        <v>8</v>
      </c>
      <c r="L38" s="63"/>
      <c r="M38" s="64"/>
    </row>
    <row r="39" spans="3:13" ht="12.9" customHeight="1" x14ac:dyDescent="0.25">
      <c r="C39" s="59"/>
      <c r="D39" s="60"/>
      <c r="E39" s="47"/>
      <c r="F39" s="51"/>
      <c r="G39" s="49"/>
      <c r="H39" s="49"/>
      <c r="I39" s="49"/>
      <c r="J39" s="81"/>
      <c r="K39" s="88"/>
      <c r="L39" s="63"/>
      <c r="M39" s="64"/>
    </row>
    <row r="40" spans="3:13" ht="8.25" customHeight="1" x14ac:dyDescent="0.25">
      <c r="C40" s="27"/>
      <c r="D40" s="32"/>
      <c r="E40" s="34"/>
      <c r="F40" s="32"/>
      <c r="G40" s="31"/>
      <c r="H40" s="34"/>
      <c r="I40" s="32"/>
      <c r="J40" s="31"/>
      <c r="K40" s="31"/>
      <c r="L40" s="31"/>
      <c r="M40" s="26"/>
    </row>
    <row r="41" spans="3:13" ht="8.25" customHeight="1" x14ac:dyDescent="0.25">
      <c r="C41" s="27"/>
      <c r="D41" s="27"/>
      <c r="E41" s="29"/>
      <c r="F41" s="27"/>
      <c r="G41" s="26"/>
      <c r="H41" s="29"/>
      <c r="I41" s="27"/>
      <c r="J41" s="26"/>
      <c r="K41" s="26"/>
      <c r="L41" s="26"/>
      <c r="M41" s="26"/>
    </row>
    <row r="42" spans="3:13" ht="12.9" customHeight="1" x14ac:dyDescent="0.25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2020-21 Club Champs</vt:lpstr>
      <vt:lpstr>Men D1 2020-21</vt:lpstr>
      <vt:lpstr>Men D2 2020-21</vt:lpstr>
      <vt:lpstr>Ladies D1 2020-21</vt:lpstr>
      <vt:lpstr>Ladies D2 2020-21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BerwynPJ</dc:creator>
  <cp:lastModifiedBy>BerwynPJ</cp:lastModifiedBy>
  <dcterms:created xsi:type="dcterms:W3CDTF">2018-12-10T11:48:32Z</dcterms:created>
  <dcterms:modified xsi:type="dcterms:W3CDTF">2022-01-13T16:55:42Z</dcterms:modified>
</cp:coreProperties>
</file>